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&#65279;<?xml version="1.0" encoding="utf-8" standalone="yes"?>
<Relationships xmlns="http://schemas.openxmlformats.org/package/2006/relationships">
  <Relationship Id="rId3" Type="http://schemas.openxmlformats.org/officeDocument/2006/relationships/extended-properties" Target="docProps/app.xml" />
  <Relationship Id="rId2" Type="http://schemas.openxmlformats.org/package/2006/relationships/metadata/core-properties" Target="docProps/core.xml" />
  <Relationship Id="rId1" Type="http://schemas.openxmlformats.org/officeDocument/2006/relationships/officeDocument" Target="xl/workbook.xml" />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/>
  <workbookProtection workbookPassword="C648" lockStructure="1"/>
  <bookViews>
    <workbookView xWindow="-15" yWindow="-15" windowWidth="12600" windowHeight="12315" activeTab="2"/>
  </bookViews>
  <sheets>
    <sheet name="マニュアル" sheetId="13" r:id="rId1"/>
    <sheet name="入力例" sheetId="15" r:id="rId2"/>
    <sheet name="業者カード" sheetId="12" r:id="rId3"/>
    <sheet name="技術者名簿" sheetId="19" state="hidden" r:id="rId4"/>
    <sheet name="資格一覧" sheetId="16" state="hidden" r:id="rId5"/>
    <sheet name="Inputval" sheetId="17" state="hidden" r:id="rId6"/>
    <sheet name="InputvalEng" sheetId="18" state="hidden" r:id="rId7"/>
  </sheets>
  <definedNames>
    <definedName name="_xlnm.Print_Area" localSheetId="2">業者カード!$A$1:$AG$104</definedName>
    <definedName name="_xlnm.Print_Titles" localSheetId="3">技術者名簿!$1:$7</definedName>
    <definedName name="許可の区分" localSheetId="3">#REF!</definedName>
    <definedName name="許可の区分">#REF!</definedName>
    <definedName name="届出区分" localSheetId="3">#REF!</definedName>
    <definedName name="届出区分">#REF!</definedName>
  </definedNames>
  <calcPr calcId="162913"/>
</workbook>
</file>

<file path=xl/calcChain.xml><?xml version="1.0" encoding="utf-8"?>
<calcChain xmlns="http://schemas.openxmlformats.org/spreadsheetml/2006/main">
  <c r="AI10" i="12" l="1"/>
  <c r="AJ10" i="12"/>
  <c r="AI55" i="12" l="1"/>
  <c r="AI56" i="12"/>
  <c r="AI57" i="12"/>
  <c r="AI58" i="12"/>
  <c r="AI59" i="12"/>
  <c r="AI60" i="12"/>
  <c r="AI61" i="12"/>
  <c r="AI62" i="12"/>
  <c r="AI63" i="12"/>
  <c r="E127" i="19" l="1"/>
  <c r="M34" i="18" s="1"/>
  <c r="E126" i="19"/>
  <c r="L34" i="18" s="1"/>
  <c r="E125" i="19"/>
  <c r="K34" i="18" s="1"/>
  <c r="E124" i="19"/>
  <c r="J34" i="18" s="1"/>
  <c r="E123" i="19"/>
  <c r="M33" i="18" s="1"/>
  <c r="E122" i="19"/>
  <c r="L33" i="18" s="1"/>
  <c r="E121" i="19"/>
  <c r="K33" i="18" s="1"/>
  <c r="E120" i="19"/>
  <c r="J33" i="18" s="1"/>
  <c r="E119" i="19"/>
  <c r="E118" i="19"/>
  <c r="L32" i="18" s="1"/>
  <c r="E117" i="19"/>
  <c r="E116" i="19"/>
  <c r="E115" i="19"/>
  <c r="M31" i="18" s="1"/>
  <c r="E114" i="19"/>
  <c r="L31" i="18" s="1"/>
  <c r="E113" i="19"/>
  <c r="E112" i="19"/>
  <c r="J31" i="18" s="1"/>
  <c r="E111" i="19"/>
  <c r="M30" i="18" s="1"/>
  <c r="E110" i="19"/>
  <c r="L30" i="18" s="1"/>
  <c r="E109" i="19"/>
  <c r="K30" i="18" s="1"/>
  <c r="E108" i="19"/>
  <c r="J30" i="18" s="1"/>
  <c r="E107" i="19"/>
  <c r="E106" i="19"/>
  <c r="L29" i="18" s="1"/>
  <c r="E105" i="19"/>
  <c r="K29" i="18" s="1"/>
  <c r="E104" i="19"/>
  <c r="J29" i="18" s="1"/>
  <c r="E103" i="19"/>
  <c r="E102" i="19"/>
  <c r="L28" i="18" s="1"/>
  <c r="E101" i="19"/>
  <c r="E100" i="19"/>
  <c r="E99" i="19"/>
  <c r="E98" i="19"/>
  <c r="L27" i="18" s="1"/>
  <c r="E97" i="19"/>
  <c r="E96" i="19"/>
  <c r="J27" i="18" s="1"/>
  <c r="E95" i="19"/>
  <c r="E94" i="19"/>
  <c r="L26" i="18" s="1"/>
  <c r="E93" i="19"/>
  <c r="K26" i="18" s="1"/>
  <c r="E92" i="19"/>
  <c r="J26" i="18" s="1"/>
  <c r="E91" i="19"/>
  <c r="E90" i="19"/>
  <c r="L25" i="18" s="1"/>
  <c r="E89" i="19"/>
  <c r="K25" i="18" s="1"/>
  <c r="E88" i="19"/>
  <c r="J25" i="18" s="1"/>
  <c r="E87" i="19"/>
  <c r="M24" i="18" s="1"/>
  <c r="E86" i="19"/>
  <c r="L24" i="18" s="1"/>
  <c r="E85" i="19"/>
  <c r="E84" i="19"/>
  <c r="E83" i="19"/>
  <c r="E82" i="19"/>
  <c r="L23" i="18" s="1"/>
  <c r="E81" i="19"/>
  <c r="E80" i="19"/>
  <c r="J23" i="18" s="1"/>
  <c r="E79" i="19"/>
  <c r="E78" i="19"/>
  <c r="L22" i="18" s="1"/>
  <c r="E77" i="19"/>
  <c r="K22" i="18" s="1"/>
  <c r="E76" i="19"/>
  <c r="J22" i="18" s="1"/>
  <c r="E75" i="19"/>
  <c r="M21" i="18" s="1"/>
  <c r="E74" i="19"/>
  <c r="L21" i="18" s="1"/>
  <c r="E73" i="19"/>
  <c r="K21" i="18" s="1"/>
  <c r="E72" i="19"/>
  <c r="J21" i="18" s="1"/>
  <c r="E71" i="19"/>
  <c r="M20" i="18" s="1"/>
  <c r="E70" i="19"/>
  <c r="L20" i="18" s="1"/>
  <c r="E69" i="19"/>
  <c r="E68" i="19"/>
  <c r="E67" i="19"/>
  <c r="M19" i="18" s="1"/>
  <c r="E66" i="19"/>
  <c r="L19" i="18" s="1"/>
  <c r="E65" i="19"/>
  <c r="E64" i="19"/>
  <c r="J19" i="18" s="1"/>
  <c r="E63" i="19"/>
  <c r="M18" i="18" s="1"/>
  <c r="E62" i="19"/>
  <c r="L18" i="18" s="1"/>
  <c r="E61" i="19"/>
  <c r="K18" i="18" s="1"/>
  <c r="E60" i="19"/>
  <c r="J18" i="18" s="1"/>
  <c r="E59" i="19"/>
  <c r="M17" i="18" s="1"/>
  <c r="E58" i="19"/>
  <c r="L17" i="18" s="1"/>
  <c r="E57" i="19"/>
  <c r="K17" i="18" s="1"/>
  <c r="E56" i="19"/>
  <c r="J17" i="18" s="1"/>
  <c r="E55" i="19"/>
  <c r="E54" i="19"/>
  <c r="L16" i="18" s="1"/>
  <c r="E53" i="19"/>
  <c r="E52" i="19"/>
  <c r="E51" i="19"/>
  <c r="M15" i="18" s="1"/>
  <c r="E50" i="19"/>
  <c r="L15" i="18" s="1"/>
  <c r="E49" i="19"/>
  <c r="E48" i="19"/>
  <c r="J15" i="18" s="1"/>
  <c r="E47" i="19"/>
  <c r="M14" i="18" s="1"/>
  <c r="E46" i="19"/>
  <c r="L14" i="18" s="1"/>
  <c r="E45" i="19"/>
  <c r="K14" i="18" s="1"/>
  <c r="E44" i="19"/>
  <c r="J14" i="18" s="1"/>
  <c r="E43" i="19"/>
  <c r="E42" i="19"/>
  <c r="L13" i="18" s="1"/>
  <c r="E41" i="19"/>
  <c r="K13" i="18" s="1"/>
  <c r="E40" i="19"/>
  <c r="J13" i="18" s="1"/>
  <c r="E39" i="19"/>
  <c r="E38" i="19"/>
  <c r="L12" i="18" s="1"/>
  <c r="E37" i="19"/>
  <c r="E36" i="19"/>
  <c r="J12" i="18" s="1"/>
  <c r="E35" i="19"/>
  <c r="E34" i="19"/>
  <c r="L11" i="18" s="1"/>
  <c r="E33" i="19"/>
  <c r="E32" i="19"/>
  <c r="J11" i="18" s="1"/>
  <c r="E31" i="19"/>
  <c r="E30" i="19"/>
  <c r="L10" i="18" s="1"/>
  <c r="E29" i="19"/>
  <c r="K10" i="18" s="1"/>
  <c r="E28" i="19"/>
  <c r="J10" i="18" s="1"/>
  <c r="E27" i="19"/>
  <c r="E26" i="19"/>
  <c r="L9" i="18" s="1"/>
  <c r="E25" i="19"/>
  <c r="K9" i="18" s="1"/>
  <c r="E24" i="19"/>
  <c r="J9" i="18" s="1"/>
  <c r="E23" i="19"/>
  <c r="M8" i="18" s="1"/>
  <c r="E22" i="19"/>
  <c r="L8" i="18" s="1"/>
  <c r="E21" i="19"/>
  <c r="E20" i="19"/>
  <c r="J8" i="18" s="1"/>
  <c r="E19" i="19"/>
  <c r="E18" i="19"/>
  <c r="L7" i="18" s="1"/>
  <c r="E17" i="19"/>
  <c r="K7" i="18" s="1"/>
  <c r="E16" i="19"/>
  <c r="J7" i="18" s="1"/>
  <c r="E15" i="19"/>
  <c r="M6" i="18" s="1"/>
  <c r="E14" i="19"/>
  <c r="L6" i="18" s="1"/>
  <c r="E13" i="19"/>
  <c r="K6" i="18" s="1"/>
  <c r="E12" i="19"/>
  <c r="J6" i="18" s="1"/>
  <c r="E11" i="19"/>
  <c r="M5" i="18" s="1"/>
  <c r="E10" i="19"/>
  <c r="L5" i="18" s="1"/>
  <c r="E9" i="19"/>
  <c r="K5" i="18" s="1"/>
  <c r="E8" i="19"/>
  <c r="J5" i="18" s="1"/>
  <c r="G36" i="18"/>
  <c r="S34" i="18"/>
  <c r="R34" i="18"/>
  <c r="Q34" i="18"/>
  <c r="P34" i="18"/>
  <c r="O34" i="18"/>
  <c r="N34" i="18"/>
  <c r="I34" i="18"/>
  <c r="H34" i="18"/>
  <c r="G34" i="18"/>
  <c r="F34" i="18"/>
  <c r="S33" i="18"/>
  <c r="R33" i="18"/>
  <c r="Q33" i="18"/>
  <c r="P33" i="18"/>
  <c r="O33" i="18"/>
  <c r="N33" i="18"/>
  <c r="I33" i="18"/>
  <c r="H33" i="18"/>
  <c r="G33" i="18"/>
  <c r="F33" i="18"/>
  <c r="S32" i="18"/>
  <c r="R32" i="18"/>
  <c r="Q32" i="18"/>
  <c r="P32" i="18"/>
  <c r="O32" i="18"/>
  <c r="N32" i="18"/>
  <c r="M32" i="18"/>
  <c r="K32" i="18"/>
  <c r="J32" i="18"/>
  <c r="I32" i="18"/>
  <c r="H32" i="18"/>
  <c r="G32" i="18"/>
  <c r="F32" i="18"/>
  <c r="S31" i="18"/>
  <c r="R31" i="18"/>
  <c r="Q31" i="18"/>
  <c r="P31" i="18"/>
  <c r="O31" i="18"/>
  <c r="N31" i="18"/>
  <c r="K31" i="18"/>
  <c r="I31" i="18"/>
  <c r="H31" i="18"/>
  <c r="G31" i="18"/>
  <c r="F31" i="18"/>
  <c r="S30" i="18"/>
  <c r="R30" i="18"/>
  <c r="Q30" i="18"/>
  <c r="P30" i="18"/>
  <c r="O30" i="18"/>
  <c r="N30" i="18"/>
  <c r="I30" i="18"/>
  <c r="H30" i="18"/>
  <c r="G30" i="18"/>
  <c r="F30" i="18"/>
  <c r="S29" i="18"/>
  <c r="R29" i="18"/>
  <c r="Q29" i="18"/>
  <c r="P29" i="18"/>
  <c r="O29" i="18"/>
  <c r="N29" i="18"/>
  <c r="M29" i="18"/>
  <c r="I29" i="18"/>
  <c r="H29" i="18"/>
  <c r="G29" i="18"/>
  <c r="F29" i="18"/>
  <c r="S28" i="18"/>
  <c r="R28" i="18"/>
  <c r="Q28" i="18"/>
  <c r="P28" i="18"/>
  <c r="O28" i="18"/>
  <c r="N28" i="18"/>
  <c r="M28" i="18"/>
  <c r="K28" i="18"/>
  <c r="J28" i="18"/>
  <c r="I28" i="18"/>
  <c r="H28" i="18"/>
  <c r="G28" i="18"/>
  <c r="F28" i="18"/>
  <c r="S27" i="18"/>
  <c r="R27" i="18"/>
  <c r="Q27" i="18"/>
  <c r="P27" i="18"/>
  <c r="O27" i="18"/>
  <c r="N27" i="18"/>
  <c r="M27" i="18"/>
  <c r="K27" i="18"/>
  <c r="I27" i="18"/>
  <c r="H27" i="18"/>
  <c r="G27" i="18"/>
  <c r="F27" i="18"/>
  <c r="S26" i="18"/>
  <c r="R26" i="18"/>
  <c r="Q26" i="18"/>
  <c r="P26" i="18"/>
  <c r="O26" i="18"/>
  <c r="N26" i="18"/>
  <c r="M26" i="18"/>
  <c r="I26" i="18"/>
  <c r="H26" i="18"/>
  <c r="G26" i="18"/>
  <c r="F26" i="18"/>
  <c r="S25" i="18"/>
  <c r="R25" i="18"/>
  <c r="Q25" i="18"/>
  <c r="P25" i="18"/>
  <c r="O25" i="18"/>
  <c r="N25" i="18"/>
  <c r="M25" i="18"/>
  <c r="I25" i="18"/>
  <c r="H25" i="18"/>
  <c r="G25" i="18"/>
  <c r="F25" i="18"/>
  <c r="S24" i="18"/>
  <c r="R24" i="18"/>
  <c r="Q24" i="18"/>
  <c r="P24" i="18"/>
  <c r="O24" i="18"/>
  <c r="N24" i="18"/>
  <c r="K24" i="18"/>
  <c r="J24" i="18"/>
  <c r="I24" i="18"/>
  <c r="H24" i="18"/>
  <c r="G24" i="18"/>
  <c r="F24" i="18"/>
  <c r="S23" i="18"/>
  <c r="R23" i="18"/>
  <c r="Q23" i="18"/>
  <c r="P23" i="18"/>
  <c r="O23" i="18"/>
  <c r="N23" i="18"/>
  <c r="M23" i="18"/>
  <c r="K23" i="18"/>
  <c r="I23" i="18"/>
  <c r="H23" i="18"/>
  <c r="G23" i="18"/>
  <c r="F23" i="18"/>
  <c r="S22" i="18"/>
  <c r="R22" i="18"/>
  <c r="Q22" i="18"/>
  <c r="P22" i="18"/>
  <c r="O22" i="18"/>
  <c r="N22" i="18"/>
  <c r="M22" i="18"/>
  <c r="I22" i="18"/>
  <c r="H22" i="18"/>
  <c r="G22" i="18"/>
  <c r="F22" i="18"/>
  <c r="S21" i="18"/>
  <c r="R21" i="18"/>
  <c r="Q21" i="18"/>
  <c r="P21" i="18"/>
  <c r="O21" i="18"/>
  <c r="N21" i="18"/>
  <c r="I21" i="18"/>
  <c r="H21" i="18"/>
  <c r="G21" i="18"/>
  <c r="F21" i="18"/>
  <c r="S20" i="18"/>
  <c r="R20" i="18"/>
  <c r="Q20" i="18"/>
  <c r="P20" i="18"/>
  <c r="O20" i="18"/>
  <c r="N20" i="18"/>
  <c r="K20" i="18"/>
  <c r="J20" i="18"/>
  <c r="I20" i="18"/>
  <c r="H20" i="18"/>
  <c r="G20" i="18"/>
  <c r="F20" i="18"/>
  <c r="S19" i="18"/>
  <c r="R19" i="18"/>
  <c r="Q19" i="18"/>
  <c r="P19" i="18"/>
  <c r="O19" i="18"/>
  <c r="N19" i="18"/>
  <c r="K19" i="18"/>
  <c r="I19" i="18"/>
  <c r="H19" i="18"/>
  <c r="G19" i="18"/>
  <c r="F19" i="18"/>
  <c r="S18" i="18"/>
  <c r="R18" i="18"/>
  <c r="Q18" i="18"/>
  <c r="P18" i="18"/>
  <c r="O18" i="18"/>
  <c r="N18" i="18"/>
  <c r="I18" i="18"/>
  <c r="H18" i="18"/>
  <c r="G18" i="18"/>
  <c r="F18" i="18"/>
  <c r="S17" i="18"/>
  <c r="R17" i="18"/>
  <c r="Q17" i="18"/>
  <c r="P17" i="18"/>
  <c r="O17" i="18"/>
  <c r="N17" i="18"/>
  <c r="I17" i="18"/>
  <c r="H17" i="18"/>
  <c r="G17" i="18"/>
  <c r="F17" i="18"/>
  <c r="S16" i="18"/>
  <c r="R16" i="18"/>
  <c r="Q16" i="18"/>
  <c r="P16" i="18"/>
  <c r="O16" i="18"/>
  <c r="N16" i="18"/>
  <c r="M16" i="18"/>
  <c r="K16" i="18"/>
  <c r="J16" i="18"/>
  <c r="I16" i="18"/>
  <c r="H16" i="18"/>
  <c r="G16" i="18"/>
  <c r="F16" i="18"/>
  <c r="S15" i="18"/>
  <c r="R15" i="18"/>
  <c r="Q15" i="18"/>
  <c r="P15" i="18"/>
  <c r="O15" i="18"/>
  <c r="N15" i="18"/>
  <c r="K15" i="18"/>
  <c r="I15" i="18"/>
  <c r="H15" i="18"/>
  <c r="G15" i="18"/>
  <c r="F15" i="18"/>
  <c r="S14" i="18"/>
  <c r="R14" i="18"/>
  <c r="Q14" i="18"/>
  <c r="P14" i="18"/>
  <c r="O14" i="18"/>
  <c r="N14" i="18"/>
  <c r="I14" i="18"/>
  <c r="H14" i="18"/>
  <c r="G14" i="18"/>
  <c r="F14" i="18"/>
  <c r="S13" i="18"/>
  <c r="R13" i="18"/>
  <c r="Q13" i="18"/>
  <c r="P13" i="18"/>
  <c r="O13" i="18"/>
  <c r="N13" i="18"/>
  <c r="M13" i="18"/>
  <c r="I13" i="18"/>
  <c r="H13" i="18"/>
  <c r="G13" i="18"/>
  <c r="F13" i="18"/>
  <c r="S12" i="18"/>
  <c r="R12" i="18"/>
  <c r="Q12" i="18"/>
  <c r="P12" i="18"/>
  <c r="O12" i="18"/>
  <c r="N12" i="18"/>
  <c r="M12" i="18"/>
  <c r="K12" i="18"/>
  <c r="I12" i="18"/>
  <c r="H12" i="18"/>
  <c r="G12" i="18"/>
  <c r="F12" i="18"/>
  <c r="S11" i="18"/>
  <c r="R11" i="18"/>
  <c r="Q11" i="18"/>
  <c r="P11" i="18"/>
  <c r="O11" i="18"/>
  <c r="N11" i="18"/>
  <c r="M11" i="18"/>
  <c r="K11" i="18"/>
  <c r="I11" i="18"/>
  <c r="H11" i="18"/>
  <c r="G11" i="18"/>
  <c r="F11" i="18"/>
  <c r="S10" i="18"/>
  <c r="R10" i="18"/>
  <c r="Q10" i="18"/>
  <c r="P10" i="18"/>
  <c r="O10" i="18"/>
  <c r="N10" i="18"/>
  <c r="M10" i="18"/>
  <c r="I10" i="18"/>
  <c r="H10" i="18"/>
  <c r="G10" i="18"/>
  <c r="F10" i="18"/>
  <c r="S9" i="18"/>
  <c r="R9" i="18"/>
  <c r="Q9" i="18"/>
  <c r="P9" i="18"/>
  <c r="O9" i="18"/>
  <c r="N9" i="18"/>
  <c r="M9" i="18"/>
  <c r="I9" i="18"/>
  <c r="H9" i="18"/>
  <c r="G9" i="18"/>
  <c r="F9" i="18"/>
  <c r="S8" i="18"/>
  <c r="R8" i="18"/>
  <c r="Q8" i="18"/>
  <c r="P8" i="18"/>
  <c r="O8" i="18"/>
  <c r="N8" i="18"/>
  <c r="K8" i="18"/>
  <c r="I8" i="18"/>
  <c r="H8" i="18"/>
  <c r="G8" i="18"/>
  <c r="F8" i="18"/>
  <c r="S7" i="18"/>
  <c r="R7" i="18"/>
  <c r="Q7" i="18"/>
  <c r="P7" i="18"/>
  <c r="O7" i="18"/>
  <c r="N7" i="18"/>
  <c r="M7" i="18"/>
  <c r="I7" i="18"/>
  <c r="H7" i="18"/>
  <c r="G7" i="18"/>
  <c r="F7" i="18"/>
  <c r="S6" i="18"/>
  <c r="R6" i="18"/>
  <c r="Q6" i="18"/>
  <c r="P6" i="18"/>
  <c r="O6" i="18"/>
  <c r="N6" i="18"/>
  <c r="I6" i="18"/>
  <c r="H6" i="18"/>
  <c r="G6" i="18"/>
  <c r="F6" i="18"/>
  <c r="S5" i="18"/>
  <c r="R5" i="18"/>
  <c r="Q5" i="18"/>
  <c r="P5" i="18"/>
  <c r="O5" i="18"/>
  <c r="N5" i="18"/>
  <c r="I5" i="18"/>
  <c r="H5" i="18"/>
  <c r="G5" i="18"/>
  <c r="F5" i="18"/>
  <c r="F127" i="17"/>
  <c r="F126" i="17"/>
  <c r="F125" i="17"/>
  <c r="F122" i="17"/>
  <c r="F121" i="17"/>
  <c r="F120" i="17"/>
  <c r="G114" i="17"/>
  <c r="G113" i="17"/>
  <c r="G112" i="17"/>
  <c r="G111" i="17"/>
  <c r="G110" i="17"/>
  <c r="I99" i="17"/>
  <c r="H99" i="17"/>
  <c r="G99" i="17"/>
  <c r="I98" i="17"/>
  <c r="H98" i="17"/>
  <c r="G98" i="17"/>
  <c r="I97" i="17"/>
  <c r="H97" i="17"/>
  <c r="G97" i="17"/>
  <c r="I96" i="17"/>
  <c r="H96" i="17"/>
  <c r="G96" i="17"/>
  <c r="I95" i="17"/>
  <c r="H95" i="17"/>
  <c r="G95" i="17"/>
  <c r="I94" i="17"/>
  <c r="H94" i="17"/>
  <c r="G94" i="17"/>
  <c r="I93" i="17"/>
  <c r="H93" i="17"/>
  <c r="G93" i="17"/>
  <c r="I92" i="17"/>
  <c r="H92" i="17"/>
  <c r="G92" i="17"/>
  <c r="I91" i="17"/>
  <c r="H91" i="17"/>
  <c r="G91" i="17"/>
  <c r="I90" i="17"/>
  <c r="H90" i="17"/>
  <c r="G90" i="17"/>
  <c r="I89" i="17"/>
  <c r="H89" i="17"/>
  <c r="G89" i="17"/>
  <c r="I88" i="17"/>
  <c r="H88" i="17"/>
  <c r="G88" i="17"/>
  <c r="I87" i="17"/>
  <c r="H87" i="17"/>
  <c r="G87" i="17"/>
  <c r="I86" i="17"/>
  <c r="H86" i="17"/>
  <c r="G86" i="17"/>
  <c r="I85" i="17"/>
  <c r="H85" i="17"/>
  <c r="G85" i="17"/>
  <c r="I84" i="17"/>
  <c r="H84" i="17"/>
  <c r="G84" i="17"/>
  <c r="I83" i="17"/>
  <c r="H83" i="17"/>
  <c r="G83" i="17"/>
  <c r="I82" i="17"/>
  <c r="H82" i="17"/>
  <c r="G82" i="17"/>
  <c r="I81" i="17"/>
  <c r="H81" i="17"/>
  <c r="G81" i="17"/>
  <c r="I80" i="17"/>
  <c r="H80" i="17"/>
  <c r="G80" i="17"/>
  <c r="I79" i="17"/>
  <c r="H79" i="17"/>
  <c r="G79" i="17"/>
  <c r="I78" i="17"/>
  <c r="H78" i="17"/>
  <c r="G78" i="17"/>
  <c r="F14" i="17"/>
  <c r="H4" i="19" s="1"/>
  <c r="G10" i="17"/>
  <c r="G9" i="17"/>
  <c r="F8" i="17"/>
  <c r="I77" i="17"/>
  <c r="H77" i="17"/>
  <c r="G77" i="17"/>
  <c r="I76" i="17"/>
  <c r="H76" i="17"/>
  <c r="G76" i="17"/>
  <c r="I75" i="17"/>
  <c r="H75" i="17"/>
  <c r="G75" i="17"/>
  <c r="I74" i="17"/>
  <c r="H74" i="17"/>
  <c r="G74" i="17"/>
  <c r="I73" i="17"/>
  <c r="H73" i="17"/>
  <c r="G73" i="17"/>
  <c r="I72" i="17"/>
  <c r="H72" i="17"/>
  <c r="G72" i="17"/>
  <c r="I71" i="17"/>
  <c r="H71" i="17"/>
  <c r="G71" i="17"/>
  <c r="F64" i="17"/>
  <c r="F63" i="17"/>
  <c r="F61" i="17"/>
  <c r="F60" i="17"/>
  <c r="G59" i="17"/>
  <c r="F58" i="17"/>
  <c r="F57" i="17"/>
  <c r="G56" i="17"/>
  <c r="F50" i="17"/>
  <c r="F49" i="17"/>
  <c r="F48" i="17"/>
  <c r="F47" i="17"/>
  <c r="F46" i="17"/>
  <c r="F45" i="17"/>
  <c r="F42" i="17"/>
  <c r="F41" i="17"/>
  <c r="F40" i="17"/>
  <c r="F39" i="17"/>
  <c r="F38" i="17"/>
  <c r="F35" i="17"/>
  <c r="F34" i="17"/>
  <c r="F33" i="17"/>
  <c r="F32" i="17"/>
  <c r="F31" i="17"/>
  <c r="F30" i="17"/>
  <c r="F29" i="17"/>
  <c r="F28" i="17"/>
  <c r="F27" i="17"/>
  <c r="F26" i="17"/>
  <c r="F23" i="17"/>
  <c r="F22" i="17"/>
  <c r="F21" i="17"/>
  <c r="F20" i="17"/>
  <c r="F19" i="17"/>
  <c r="F18" i="17"/>
  <c r="F17" i="17"/>
  <c r="F16" i="17"/>
  <c r="F15" i="17"/>
  <c r="F5" i="17"/>
  <c r="F4" i="17"/>
  <c r="F3" i="17"/>
  <c r="F2" i="17"/>
  <c r="AI82" i="15" l="1"/>
  <c r="AH82" i="15"/>
  <c r="AI83" i="12"/>
  <c r="AI82" i="12"/>
  <c r="AI81" i="12"/>
  <c r="AI80" i="12"/>
  <c r="AH82" i="12"/>
  <c r="F98" i="17" s="1"/>
  <c r="AD93" i="12" l="1"/>
  <c r="AD92" i="12"/>
  <c r="AD91" i="12"/>
  <c r="AD90" i="12"/>
  <c r="Z93" i="12"/>
  <c r="Z92" i="12"/>
  <c r="Z91" i="12"/>
  <c r="Z90" i="12"/>
  <c r="AD89" i="12"/>
  <c r="Z89" i="12"/>
  <c r="W89" i="12"/>
  <c r="W93" i="12"/>
  <c r="W92" i="12"/>
  <c r="W91" i="12"/>
  <c r="W90" i="12"/>
  <c r="AH10" i="12"/>
  <c r="F13" i="17" s="1"/>
  <c r="AH5" i="12"/>
  <c r="F9" i="17" s="1"/>
  <c r="AH67" i="12"/>
  <c r="F83" i="17" s="1"/>
  <c r="AI90" i="12"/>
  <c r="U90" i="12" s="1"/>
  <c r="AI93" i="12"/>
  <c r="U93" i="12" s="1"/>
  <c r="AH55" i="12"/>
  <c r="F71" i="17" s="1"/>
  <c r="AI5" i="12"/>
  <c r="F10" i="17" s="1"/>
  <c r="AI64" i="12"/>
  <c r="AI65" i="12"/>
  <c r="AI66" i="12"/>
  <c r="AI67" i="12"/>
  <c r="AI68" i="12"/>
  <c r="AI69" i="12"/>
  <c r="AI70" i="12"/>
  <c r="AI71" i="12"/>
  <c r="AI72" i="12"/>
  <c r="AI73" i="12"/>
  <c r="AI74" i="12"/>
  <c r="AI75" i="12"/>
  <c r="AI76" i="12"/>
  <c r="AI77" i="12"/>
  <c r="AI78" i="12"/>
  <c r="AI79" i="12"/>
  <c r="AH56" i="12"/>
  <c r="F72" i="17" s="1"/>
  <c r="AH57" i="12"/>
  <c r="F73" i="17" s="1"/>
  <c r="AH58" i="12"/>
  <c r="F74" i="17" s="1"/>
  <c r="AH59" i="12"/>
  <c r="F75" i="17" s="1"/>
  <c r="AH60" i="12"/>
  <c r="F76" i="17" s="1"/>
  <c r="AH61" i="12"/>
  <c r="F77" i="17" s="1"/>
  <c r="AH62" i="12"/>
  <c r="F78" i="17" s="1"/>
  <c r="AH63" i="12"/>
  <c r="F79" i="17" s="1"/>
  <c r="AH64" i="12"/>
  <c r="F80" i="17" s="1"/>
  <c r="AH65" i="12"/>
  <c r="F81" i="17" s="1"/>
  <c r="AH66" i="12"/>
  <c r="F82" i="17" s="1"/>
  <c r="AH68" i="12"/>
  <c r="F84" i="17" s="1"/>
  <c r="AH69" i="12"/>
  <c r="F85" i="17" s="1"/>
  <c r="AH70" i="12"/>
  <c r="F86" i="17" s="1"/>
  <c r="AH71" i="12"/>
  <c r="F87" i="17" s="1"/>
  <c r="AH72" i="12"/>
  <c r="F88" i="17" s="1"/>
  <c r="AH73" i="12"/>
  <c r="F89" i="17" s="1"/>
  <c r="AH74" i="12"/>
  <c r="F90" i="17" s="1"/>
  <c r="AH75" i="12"/>
  <c r="F91" i="17" s="1"/>
  <c r="AH76" i="12"/>
  <c r="F92" i="17" s="1"/>
  <c r="AH77" i="12"/>
  <c r="F93" i="17" s="1"/>
  <c r="AH78" i="12"/>
  <c r="F94" i="17" s="1"/>
  <c r="AH79" i="12"/>
  <c r="F95" i="17" s="1"/>
  <c r="AH80" i="12"/>
  <c r="F96" i="17" s="1"/>
  <c r="AH81" i="12"/>
  <c r="F97" i="17" s="1"/>
  <c r="AH83" i="12"/>
  <c r="F99" i="17" s="1"/>
  <c r="AH49" i="12"/>
  <c r="F59" i="17" s="1"/>
  <c r="AH48" i="12"/>
  <c r="F56" i="17" s="1"/>
  <c r="AH90" i="12"/>
  <c r="F111" i="17" s="1"/>
  <c r="AH91" i="12"/>
  <c r="F112" i="17" s="1"/>
  <c r="AH92" i="12"/>
  <c r="F113" i="17" s="1"/>
  <c r="AH93" i="12"/>
  <c r="F114" i="17" s="1"/>
  <c r="AH89" i="12"/>
  <c r="AD90" i="15"/>
  <c r="Z90" i="15"/>
  <c r="W90" i="15"/>
  <c r="AD89" i="15"/>
  <c r="Z89" i="15"/>
  <c r="W89" i="15"/>
  <c r="AD88" i="15"/>
  <c r="Z88" i="15"/>
  <c r="W88" i="15"/>
  <c r="AD87" i="15"/>
  <c r="Z87" i="15"/>
  <c r="W87" i="15"/>
  <c r="AD86" i="15"/>
  <c r="Z86" i="15"/>
  <c r="W86" i="15"/>
  <c r="AH5" i="15"/>
  <c r="AI5" i="15"/>
  <c r="AH48" i="15"/>
  <c r="AH49" i="15"/>
  <c r="AH55" i="15"/>
  <c r="AI55" i="15"/>
  <c r="AH56" i="15"/>
  <c r="AI56" i="15"/>
  <c r="AH57" i="15"/>
  <c r="AI57" i="15"/>
  <c r="AH58" i="15"/>
  <c r="AI58" i="15"/>
  <c r="AH59" i="15"/>
  <c r="AI59" i="15"/>
  <c r="AH60" i="15"/>
  <c r="AI60" i="15"/>
  <c r="AH61" i="15"/>
  <c r="AI61" i="15"/>
  <c r="AH62" i="15"/>
  <c r="AI62" i="15"/>
  <c r="AH63" i="15"/>
  <c r="AI63" i="15"/>
  <c r="AH64" i="15"/>
  <c r="AI64" i="15"/>
  <c r="AH65" i="15"/>
  <c r="AI65" i="15"/>
  <c r="AH66" i="15"/>
  <c r="AI66" i="15"/>
  <c r="AH67" i="15"/>
  <c r="AI67" i="15"/>
  <c r="AH68" i="15"/>
  <c r="AI68" i="15"/>
  <c r="AH69" i="15"/>
  <c r="AI69" i="15"/>
  <c r="AH70" i="15"/>
  <c r="AI70" i="15"/>
  <c r="AH71" i="15"/>
  <c r="AI71" i="15"/>
  <c r="AH72" i="15"/>
  <c r="AI72" i="15"/>
  <c r="AH73" i="15"/>
  <c r="AI73" i="15"/>
  <c r="AH74" i="15"/>
  <c r="AI74" i="15"/>
  <c r="AH75" i="15"/>
  <c r="AI75" i="15"/>
  <c r="AH76" i="15"/>
  <c r="AI76" i="15"/>
  <c r="AH77" i="15"/>
  <c r="AI77" i="15"/>
  <c r="AH78" i="15"/>
  <c r="AI78" i="15"/>
  <c r="AH79" i="15"/>
  <c r="AI79" i="15"/>
  <c r="AH80" i="15"/>
  <c r="AI80" i="15"/>
  <c r="AH81" i="15"/>
  <c r="AI81" i="15"/>
  <c r="AH83" i="15"/>
  <c r="AI83" i="15"/>
  <c r="AI86" i="15"/>
  <c r="U86" i="15" s="1"/>
  <c r="AH86" i="15"/>
  <c r="AI87" i="15"/>
  <c r="U87" i="15" s="1"/>
  <c r="AH87" i="15"/>
  <c r="AI88" i="15"/>
  <c r="U88" i="15" s="1"/>
  <c r="AH88" i="15"/>
  <c r="AI89" i="15"/>
  <c r="U89" i="15" s="1"/>
  <c r="AH89" i="15"/>
  <c r="AI90" i="15"/>
  <c r="U90" i="15" s="1"/>
  <c r="AH90" i="15"/>
  <c r="AI89" i="12" l="1"/>
  <c r="U89" i="12" s="1"/>
  <c r="J71" i="17"/>
  <c r="AI92" i="12"/>
  <c r="U92" i="12" s="1"/>
  <c r="AI91" i="12"/>
  <c r="U91" i="12" s="1"/>
  <c r="J99" i="17"/>
  <c r="J95" i="17"/>
  <c r="J91" i="17"/>
  <c r="J87" i="17"/>
  <c r="J83" i="17"/>
  <c r="J79" i="17"/>
  <c r="J77" i="17"/>
  <c r="J93" i="17"/>
  <c r="J85" i="17"/>
  <c r="J98" i="17"/>
  <c r="J94" i="17"/>
  <c r="J90" i="17"/>
  <c r="J86" i="17"/>
  <c r="J82" i="17"/>
  <c r="J78" i="17"/>
  <c r="J76" i="17"/>
  <c r="J89" i="17"/>
  <c r="J97" i="17"/>
  <c r="J81" i="17"/>
  <c r="F110" i="17"/>
  <c r="J96" i="17"/>
  <c r="J92" i="17"/>
  <c r="J88" i="17"/>
  <c r="J84" i="17"/>
  <c r="J80" i="17"/>
  <c r="J74" i="17"/>
  <c r="J73" i="17"/>
  <c r="J72" i="17"/>
  <c r="J75" i="17"/>
</calcChain>
</file>

<file path=xl/comments1.xml><?xml version="1.0" encoding="utf-8"?>
<comments xmlns="http://schemas.openxmlformats.org/spreadsheetml/2006/main">
  <authors>
    <author>作成者</author>
  </authors>
  <commentList>
    <comment ref="AB1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西暦(半角)か和暦で入力
(例)
  平成21年1月1日
  2009/1/1</t>
        </r>
      </text>
    </comment>
    <comment ref="O9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全角カナ35文字以内</t>
        </r>
      </text>
    </comment>
    <comment ref="I10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㈱坂井建設なら
 → "前 株式会社"
坂井建設㈱なら
 → "後 株式会社"</t>
        </r>
      </text>
    </comment>
    <comment ref="O10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全角35文字以内
(ただし、"個人･その他"以外は法人名を記入しないこと</t>
        </r>
      </text>
    </comment>
    <comment ref="G11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半角8桁
(例 919-0592)</t>
        </r>
      </text>
    </comment>
    <comment ref="F12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40文字以内</t>
        </r>
      </text>
    </comment>
    <comment ref="Q13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全角カナ20文字以内</t>
        </r>
      </text>
    </comment>
    <comment ref="H14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10文字以内</t>
        </r>
      </text>
    </comment>
    <comment ref="Q14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10文字以内</t>
        </r>
      </text>
    </comment>
    <comment ref="F1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半角13文字以内
(例 0123-45-6789)</t>
        </r>
      </text>
    </comment>
    <comment ref="T1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半角13文字以内
(例 0123-45-6789)</t>
        </r>
      </text>
    </comment>
    <comment ref="F1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半角30文字以内</t>
        </r>
      </text>
    </comment>
    <comment ref="F20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全角カナ40文字以内</t>
        </r>
      </text>
    </comment>
    <comment ref="F21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全角40文字以内</t>
        </r>
      </text>
    </comment>
    <comment ref="G22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半角8桁
(例 919-0592)</t>
        </r>
      </text>
    </comment>
    <comment ref="F23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全角40文字以内</t>
        </r>
      </text>
    </comment>
    <comment ref="Q24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全角カナ20文字以内</t>
        </r>
      </text>
    </comment>
    <comment ref="H2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10文字以内</t>
        </r>
      </text>
    </comment>
    <comment ref="Q2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10文字以内</t>
        </r>
      </text>
    </comment>
    <comment ref="F2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半角13文字以内
(例 0123-45-6789)</t>
        </r>
      </text>
    </comment>
    <comment ref="T2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半角13文字以内
(例 0123-45-6789)</t>
        </r>
      </text>
    </comment>
    <comment ref="F2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半角30文字以内</t>
        </r>
      </text>
    </comment>
    <comment ref="F31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西暦(半角)か和暦で入力
(例)
  平成19年1月15日
  2007/1/15</t>
        </r>
      </text>
    </comment>
    <comment ref="Q3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全角カナ20文字以内</t>
        </r>
      </text>
    </comment>
    <comment ref="H3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10文字以内</t>
        </r>
      </text>
    </comment>
    <comment ref="Q3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10文字以内</t>
        </r>
      </text>
    </comment>
    <comment ref="F3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半角13文字以内
(例 0123-45-6789)</t>
        </r>
      </text>
    </comment>
    <comment ref="T3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半角13文字以内
(例 0123-45-6789)</t>
        </r>
      </text>
    </comment>
    <comment ref="F38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半角30文字以内</t>
        </r>
      </text>
    </comment>
    <comment ref="T48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半角6桁の業者番号</t>
        </r>
      </text>
    </comment>
    <comment ref="AB48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西暦(半角)か和暦で入力
(例)
  平成19年1月15日
  2007/1/15</t>
        </r>
      </text>
    </comment>
    <comment ref="T49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半角6桁の業者番号</t>
        </r>
      </text>
    </comment>
    <comment ref="AB49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西暦(半角)か和暦で入力
(例)
  平成19年1月15日
  2007/1/15</t>
        </r>
      </text>
    </comment>
    <comment ref="F51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西暦(半角)か和暦で入力
(例)
  平成19年1月15日
  2007/1/15</t>
        </r>
      </text>
    </comment>
    <comment ref="X51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直前1年の営業年度の決算日における完成工事高、または売上高</t>
        </r>
      </text>
    </comment>
    <comment ref="G54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区分は必ず選択してください。
</t>
        </r>
        <r>
          <rPr>
            <b/>
            <sz val="9"/>
            <color indexed="10"/>
            <rFont val="ＭＳ Ｐゴシック"/>
            <family val="3"/>
            <charset val="128"/>
          </rPr>
          <t>※空白の場合、入札参加資格が許可されないことがあります。</t>
        </r>
      </text>
    </comment>
  </commentList>
</comments>
</file>

<file path=xl/sharedStrings.xml><?xml version="1.0" encoding="utf-8"?>
<sst xmlns="http://schemas.openxmlformats.org/spreadsheetml/2006/main" count="1101" uniqueCount="692">
  <si>
    <t>商号又は名称</t>
    <rPh sb="0" eb="2">
      <t>ショウゴウ</t>
    </rPh>
    <rPh sb="2" eb="3">
      <t>マタ</t>
    </rPh>
    <rPh sb="4" eb="6">
      <t>メイショウ</t>
    </rPh>
    <phoneticPr fontId="3"/>
  </si>
  <si>
    <t>所在地又は住所</t>
  </si>
  <si>
    <t>電話番号</t>
    <rPh sb="0" eb="2">
      <t>デンワ</t>
    </rPh>
    <rPh sb="2" eb="4">
      <t>バンゴウ</t>
    </rPh>
    <phoneticPr fontId="3"/>
  </si>
  <si>
    <t>許可年月日</t>
    <rPh sb="0" eb="2">
      <t>キョカ</t>
    </rPh>
    <rPh sb="2" eb="4">
      <t>ネンゲツ</t>
    </rPh>
    <rPh sb="4" eb="5">
      <t>ヒ</t>
    </rPh>
    <phoneticPr fontId="3"/>
  </si>
  <si>
    <t>ＦＡＸ番号</t>
    <rPh sb="3" eb="5">
      <t>バンゴウ</t>
    </rPh>
    <phoneticPr fontId="3"/>
  </si>
  <si>
    <t>従業員数</t>
    <rPh sb="0" eb="3">
      <t>ジュウギョウイン</t>
    </rPh>
    <rPh sb="3" eb="4">
      <t>スウ</t>
    </rPh>
    <phoneticPr fontId="3"/>
  </si>
  <si>
    <t>設立登記年月日</t>
    <rPh sb="0" eb="2">
      <t>セツリツ</t>
    </rPh>
    <rPh sb="2" eb="4">
      <t>トウキ</t>
    </rPh>
    <rPh sb="4" eb="6">
      <t>ネンゲツ</t>
    </rPh>
    <rPh sb="6" eb="7">
      <t>ヒ</t>
    </rPh>
    <phoneticPr fontId="3"/>
  </si>
  <si>
    <t>営業年数</t>
    <rPh sb="0" eb="2">
      <t>エイギョウ</t>
    </rPh>
    <rPh sb="2" eb="4">
      <t>ネンスウ</t>
    </rPh>
    <phoneticPr fontId="3"/>
  </si>
  <si>
    <t>建設業許可の種類</t>
    <rPh sb="0" eb="2">
      <t>ケンセツ</t>
    </rPh>
    <rPh sb="2" eb="3">
      <t>ギョウ</t>
    </rPh>
    <rPh sb="3" eb="5">
      <t>キョカ</t>
    </rPh>
    <rPh sb="6" eb="8">
      <t>シュルイ</t>
    </rPh>
    <phoneticPr fontId="3"/>
  </si>
  <si>
    <t>その他</t>
    <rPh sb="2" eb="3">
      <t>タ</t>
    </rPh>
    <phoneticPr fontId="3"/>
  </si>
  <si>
    <t>フリガナ</t>
    <phoneticPr fontId="3"/>
  </si>
  <si>
    <t>代表者</t>
    <rPh sb="0" eb="2">
      <t>ダイヒョウ</t>
    </rPh>
    <rPh sb="2" eb="3">
      <t>シャ</t>
    </rPh>
    <phoneticPr fontId="3"/>
  </si>
  <si>
    <t>役職</t>
    <rPh sb="0" eb="2">
      <t>ヤクショク</t>
    </rPh>
    <phoneticPr fontId="3"/>
  </si>
  <si>
    <t>氏名</t>
    <rPh sb="0" eb="2">
      <t>シメイ</t>
    </rPh>
    <phoneticPr fontId="3"/>
  </si>
  <si>
    <t>名称</t>
    <rPh sb="0" eb="2">
      <t>メイショウ</t>
    </rPh>
    <phoneticPr fontId="3"/>
  </si>
  <si>
    <t>建設業の許可状況</t>
    <rPh sb="0" eb="2">
      <t>ケンセツ</t>
    </rPh>
    <rPh sb="2" eb="3">
      <t>ギョウ</t>
    </rPh>
    <rPh sb="4" eb="6">
      <t>キョカ</t>
    </rPh>
    <rPh sb="6" eb="8">
      <t>ジョウキョウ</t>
    </rPh>
    <phoneticPr fontId="3"/>
  </si>
  <si>
    <t>知事</t>
    <rPh sb="0" eb="2">
      <t>チジ</t>
    </rPh>
    <phoneticPr fontId="3"/>
  </si>
  <si>
    <t>一般</t>
    <rPh sb="0" eb="2">
      <t>イッパン</t>
    </rPh>
    <phoneticPr fontId="3"/>
  </si>
  <si>
    <t>特定</t>
    <rPh sb="0" eb="2">
      <t>トクテイ</t>
    </rPh>
    <phoneticPr fontId="3"/>
  </si>
  <si>
    <t>許可の種類</t>
  </si>
  <si>
    <t>審査基準日</t>
    <rPh sb="0" eb="2">
      <t>シンサ</t>
    </rPh>
    <rPh sb="2" eb="4">
      <t>キジュン</t>
    </rPh>
    <rPh sb="4" eb="5">
      <t>ビ</t>
    </rPh>
    <phoneticPr fontId="3"/>
  </si>
  <si>
    <t>業者カード（建設工事）</t>
    <rPh sb="0" eb="2">
      <t>ギョウシャ</t>
    </rPh>
    <rPh sb="6" eb="8">
      <t>ケンセツ</t>
    </rPh>
    <rPh sb="8" eb="10">
      <t>コウジ</t>
    </rPh>
    <phoneticPr fontId="3"/>
  </si>
  <si>
    <t>国土交通省大臣</t>
    <rPh sb="0" eb="2">
      <t>コクド</t>
    </rPh>
    <rPh sb="2" eb="5">
      <t>コウツウショウ</t>
    </rPh>
    <rPh sb="5" eb="7">
      <t>ダイジン</t>
    </rPh>
    <phoneticPr fontId="3"/>
  </si>
  <si>
    <t>記入日</t>
    <rPh sb="0" eb="2">
      <t>キニュウ</t>
    </rPh>
    <rPh sb="2" eb="3">
      <t>ビ</t>
    </rPh>
    <phoneticPr fontId="3"/>
  </si>
  <si>
    <t>届出区分</t>
    <rPh sb="0" eb="1">
      <t>トドケ</t>
    </rPh>
    <rPh sb="1" eb="2">
      <t>デ</t>
    </rPh>
    <rPh sb="2" eb="4">
      <t>クブン</t>
    </rPh>
    <phoneticPr fontId="3"/>
  </si>
  <si>
    <t>本社所在地域</t>
    <rPh sb="0" eb="2">
      <t>ホンシャ</t>
    </rPh>
    <rPh sb="2" eb="4">
      <t>ショザイ</t>
    </rPh>
    <rPh sb="4" eb="6">
      <t>チイキ</t>
    </rPh>
    <phoneticPr fontId="3"/>
  </si>
  <si>
    <t>新規</t>
    <rPh sb="0" eb="2">
      <t>シンキ</t>
    </rPh>
    <phoneticPr fontId="3"/>
  </si>
  <si>
    <t>変更</t>
    <rPh sb="0" eb="2">
      <t>ヘンコウ</t>
    </rPh>
    <phoneticPr fontId="3"/>
  </si>
  <si>
    <t>〒</t>
    <phoneticPr fontId="3"/>
  </si>
  <si>
    <t>申請者(本社)</t>
    <rPh sb="0" eb="3">
      <t>シンセイシャ</t>
    </rPh>
    <rPh sb="4" eb="6">
      <t>ホンシャ</t>
    </rPh>
    <phoneticPr fontId="3"/>
  </si>
  <si>
    <t>部署</t>
    <rPh sb="0" eb="2">
      <t>ブショ</t>
    </rPh>
    <phoneticPr fontId="3"/>
  </si>
  <si>
    <t>〒</t>
    <phoneticPr fontId="3"/>
  </si>
  <si>
    <t>フリガナ</t>
    <phoneticPr fontId="3"/>
  </si>
  <si>
    <t>フリガナ</t>
    <phoneticPr fontId="3"/>
  </si>
  <si>
    <t>自己資本金(千円)</t>
    <rPh sb="0" eb="2">
      <t>ジコ</t>
    </rPh>
    <rPh sb="2" eb="5">
      <t>シホンキン</t>
    </rPh>
    <rPh sb="6" eb="8">
      <t>センエン</t>
    </rPh>
    <phoneticPr fontId="3"/>
  </si>
  <si>
    <t>許可番号</t>
    <rPh sb="0" eb="2">
      <t>キョカ</t>
    </rPh>
    <rPh sb="2" eb="4">
      <t>バンゴウ</t>
    </rPh>
    <phoneticPr fontId="3"/>
  </si>
  <si>
    <t>届出区分</t>
    <rPh sb="0" eb="2">
      <t>トドケデ</t>
    </rPh>
    <rPh sb="2" eb="4">
      <t>クブン</t>
    </rPh>
    <phoneticPr fontId="3"/>
  </si>
  <si>
    <t>工種名称</t>
    <rPh sb="0" eb="1">
      <t>コウ</t>
    </rPh>
    <rPh sb="1" eb="2">
      <t>シュ</t>
    </rPh>
    <rPh sb="2" eb="4">
      <t>メイショウ</t>
    </rPh>
    <phoneticPr fontId="3"/>
  </si>
  <si>
    <t>総合評定値(P)</t>
    <rPh sb="0" eb="2">
      <t>ソウゴウ</t>
    </rPh>
    <rPh sb="2" eb="4">
      <t>ヒョウテイ</t>
    </rPh>
    <rPh sb="4" eb="5">
      <t>チ</t>
    </rPh>
    <phoneticPr fontId="3"/>
  </si>
  <si>
    <t>区分</t>
    <rPh sb="0" eb="2">
      <t>クブン</t>
    </rPh>
    <phoneticPr fontId="3"/>
  </si>
  <si>
    <t>建築一式</t>
    <phoneticPr fontId="3"/>
  </si>
  <si>
    <t>大工</t>
    <phoneticPr fontId="3"/>
  </si>
  <si>
    <t>左官</t>
    <phoneticPr fontId="3"/>
  </si>
  <si>
    <t>とび・土工・コンクリート</t>
    <phoneticPr fontId="3"/>
  </si>
  <si>
    <t>石</t>
    <phoneticPr fontId="3"/>
  </si>
  <si>
    <t>屋根</t>
    <phoneticPr fontId="3"/>
  </si>
  <si>
    <t>電気</t>
    <phoneticPr fontId="3"/>
  </si>
  <si>
    <t>管</t>
    <phoneticPr fontId="3"/>
  </si>
  <si>
    <t>タイル・レンガ・ブロック</t>
    <phoneticPr fontId="3"/>
  </si>
  <si>
    <t>鋼構造物</t>
    <phoneticPr fontId="3"/>
  </si>
  <si>
    <t>鉄筋</t>
    <phoneticPr fontId="3"/>
  </si>
  <si>
    <t>舗装</t>
    <phoneticPr fontId="3"/>
  </si>
  <si>
    <t>しゅんせつ</t>
    <phoneticPr fontId="3"/>
  </si>
  <si>
    <t>板金</t>
    <phoneticPr fontId="3"/>
  </si>
  <si>
    <t>ガラス</t>
    <phoneticPr fontId="3"/>
  </si>
  <si>
    <t>塗装</t>
    <phoneticPr fontId="3"/>
  </si>
  <si>
    <t>防水</t>
    <phoneticPr fontId="3"/>
  </si>
  <si>
    <t>内装仕上</t>
    <phoneticPr fontId="3"/>
  </si>
  <si>
    <t>機械器具設置</t>
    <phoneticPr fontId="3"/>
  </si>
  <si>
    <t>熱絶縁</t>
    <phoneticPr fontId="3"/>
  </si>
  <si>
    <t>電気通信</t>
    <phoneticPr fontId="3"/>
  </si>
  <si>
    <t>造園</t>
    <phoneticPr fontId="3"/>
  </si>
  <si>
    <t>さく井</t>
    <phoneticPr fontId="3"/>
  </si>
  <si>
    <t>建具</t>
    <phoneticPr fontId="3"/>
  </si>
  <si>
    <t>水道施設</t>
    <phoneticPr fontId="3"/>
  </si>
  <si>
    <t>消防施設</t>
    <phoneticPr fontId="3"/>
  </si>
  <si>
    <t>清掃施設</t>
    <phoneticPr fontId="3"/>
  </si>
  <si>
    <t>総合評定値(P)</t>
    <rPh sb="0" eb="5">
      <t>ソウゴウヒョウテイチ</t>
    </rPh>
    <phoneticPr fontId="3"/>
  </si>
  <si>
    <t>1級</t>
    <rPh sb="1" eb="2">
      <t>キュウ</t>
    </rPh>
    <phoneticPr fontId="3"/>
  </si>
  <si>
    <t>2級</t>
    <rPh sb="1" eb="2">
      <t>キュウ</t>
    </rPh>
    <phoneticPr fontId="3"/>
  </si>
  <si>
    <t>許可の種類</t>
    <rPh sb="0" eb="2">
      <t>キョカ</t>
    </rPh>
    <rPh sb="3" eb="5">
      <t>シュルイ</t>
    </rPh>
    <phoneticPr fontId="3"/>
  </si>
  <si>
    <t>建設業の種類</t>
  </si>
  <si>
    <t>第1希望</t>
    <rPh sb="0" eb="1">
      <t>ダイ</t>
    </rPh>
    <rPh sb="2" eb="4">
      <t>キボウ</t>
    </rPh>
    <phoneticPr fontId="3"/>
  </si>
  <si>
    <t>第2希望</t>
    <rPh sb="0" eb="1">
      <t>ダイ</t>
    </rPh>
    <rPh sb="2" eb="4">
      <t>キボウ</t>
    </rPh>
    <phoneticPr fontId="3"/>
  </si>
  <si>
    <t>第3希望</t>
    <rPh sb="0" eb="1">
      <t>ダイ</t>
    </rPh>
    <rPh sb="2" eb="4">
      <t>キボウ</t>
    </rPh>
    <phoneticPr fontId="3"/>
  </si>
  <si>
    <t>第4希望</t>
    <rPh sb="0" eb="1">
      <t>ダイ</t>
    </rPh>
    <rPh sb="2" eb="4">
      <t>キボウ</t>
    </rPh>
    <phoneticPr fontId="3"/>
  </si>
  <si>
    <t>第5希望</t>
    <rPh sb="0" eb="1">
      <t>ダイ</t>
    </rPh>
    <rPh sb="2" eb="4">
      <t>キボウ</t>
    </rPh>
    <phoneticPr fontId="3"/>
  </si>
  <si>
    <t>資　本　金(千円)</t>
    <rPh sb="0" eb="1">
      <t>シ</t>
    </rPh>
    <rPh sb="2" eb="3">
      <t>ホン</t>
    </rPh>
    <rPh sb="4" eb="5">
      <t>キン</t>
    </rPh>
    <rPh sb="6" eb="8">
      <t>センエン</t>
    </rPh>
    <phoneticPr fontId="3"/>
  </si>
  <si>
    <t>　</t>
    <phoneticPr fontId="3"/>
  </si>
  <si>
    <t>建設業許可の種類</t>
    <rPh sb="0" eb="3">
      <t>ケンセツギョウ</t>
    </rPh>
    <rPh sb="3" eb="5">
      <t>キョカ</t>
    </rPh>
    <rPh sb="6" eb="8">
      <t>シュルイ</t>
    </rPh>
    <phoneticPr fontId="3"/>
  </si>
  <si>
    <t>許可区分</t>
    <rPh sb="0" eb="2">
      <t>キョカ</t>
    </rPh>
    <rPh sb="2" eb="4">
      <t>クブン</t>
    </rPh>
    <phoneticPr fontId="3"/>
  </si>
  <si>
    <t>土木一式</t>
    <phoneticPr fontId="3"/>
  </si>
  <si>
    <t>代表者印または受任者印</t>
    <rPh sb="0" eb="3">
      <t>ダイヒョウシャ</t>
    </rPh>
    <rPh sb="3" eb="4">
      <t>イン</t>
    </rPh>
    <rPh sb="7" eb="9">
      <t>ジュニン</t>
    </rPh>
    <rPh sb="9" eb="10">
      <t>シャ</t>
    </rPh>
    <rPh sb="10" eb="11">
      <t>イン</t>
    </rPh>
    <phoneticPr fontId="3"/>
  </si>
  <si>
    <t>メールアドレス</t>
    <phoneticPr fontId="3"/>
  </si>
  <si>
    <t>上記のとおり業者カードの登録申請をします。</t>
    <phoneticPr fontId="3"/>
  </si>
  <si>
    <t>この記載事項は、事実に相違ありません。</t>
  </si>
  <si>
    <t>問い合わせ先</t>
    <rPh sb="0" eb="1">
      <t>ト</t>
    </rPh>
    <rPh sb="2" eb="3">
      <t>ア</t>
    </rPh>
    <rPh sb="5" eb="6">
      <t>サキ</t>
    </rPh>
    <phoneticPr fontId="3"/>
  </si>
  <si>
    <t>営業所（委任する場合は記入）</t>
    <rPh sb="0" eb="3">
      <t>エイギョウショ</t>
    </rPh>
    <rPh sb="4" eb="6">
      <t>イニン</t>
    </rPh>
    <rPh sb="8" eb="10">
      <t>バアイ</t>
    </rPh>
    <rPh sb="11" eb="13">
      <t>キニュウ</t>
    </rPh>
    <phoneticPr fontId="3"/>
  </si>
  <si>
    <t>入札参加希望工種
(5つまで)</t>
    <rPh sb="0" eb="2">
      <t>ニュウサツ</t>
    </rPh>
    <rPh sb="2" eb="4">
      <t>サンカ</t>
    </rPh>
    <rPh sb="4" eb="6">
      <t>キボウ</t>
    </rPh>
    <rPh sb="6" eb="7">
      <t>コウ</t>
    </rPh>
    <rPh sb="7" eb="8">
      <t>シュ</t>
    </rPh>
    <phoneticPr fontId="3"/>
  </si>
  <si>
    <t>フリガナ</t>
    <phoneticPr fontId="3"/>
  </si>
  <si>
    <t>〒</t>
    <phoneticPr fontId="3"/>
  </si>
  <si>
    <t>メールアドレス</t>
    <phoneticPr fontId="3"/>
  </si>
  <si>
    <t>フリガナ</t>
    <phoneticPr fontId="3"/>
  </si>
  <si>
    <t>フリガナ</t>
    <phoneticPr fontId="3"/>
  </si>
  <si>
    <t>土木一式</t>
    <phoneticPr fontId="3"/>
  </si>
  <si>
    <t>建築一式</t>
    <phoneticPr fontId="3"/>
  </si>
  <si>
    <t>大工</t>
    <phoneticPr fontId="3"/>
  </si>
  <si>
    <t>左官</t>
    <phoneticPr fontId="3"/>
  </si>
  <si>
    <t>とび・土工・コンクリート</t>
    <phoneticPr fontId="3"/>
  </si>
  <si>
    <t>石</t>
    <phoneticPr fontId="3"/>
  </si>
  <si>
    <t>屋根</t>
    <phoneticPr fontId="3"/>
  </si>
  <si>
    <t>電気</t>
    <phoneticPr fontId="3"/>
  </si>
  <si>
    <t>管</t>
    <phoneticPr fontId="3"/>
  </si>
  <si>
    <t>タイル・レンガ・ブロック</t>
    <phoneticPr fontId="3"/>
  </si>
  <si>
    <t>鋼構造物</t>
    <phoneticPr fontId="3"/>
  </si>
  <si>
    <t>鉄筋</t>
    <phoneticPr fontId="3"/>
  </si>
  <si>
    <t>舗装</t>
    <phoneticPr fontId="3"/>
  </si>
  <si>
    <t>しゅんせつ</t>
    <phoneticPr fontId="3"/>
  </si>
  <si>
    <t>板金</t>
    <phoneticPr fontId="3"/>
  </si>
  <si>
    <t>ガラス</t>
    <phoneticPr fontId="3"/>
  </si>
  <si>
    <t>塗装</t>
    <phoneticPr fontId="3"/>
  </si>
  <si>
    <t>防水</t>
    <phoneticPr fontId="3"/>
  </si>
  <si>
    <t>内装仕上</t>
    <phoneticPr fontId="3"/>
  </si>
  <si>
    <t>機械器具設置</t>
    <phoneticPr fontId="3"/>
  </si>
  <si>
    <t>熱絶縁</t>
    <phoneticPr fontId="3"/>
  </si>
  <si>
    <t>電気通信</t>
    <phoneticPr fontId="3"/>
  </si>
  <si>
    <t>造園</t>
    <phoneticPr fontId="3"/>
  </si>
  <si>
    <t>さく井</t>
    <phoneticPr fontId="3"/>
  </si>
  <si>
    <t>建具</t>
    <phoneticPr fontId="3"/>
  </si>
  <si>
    <t>水道施設</t>
    <phoneticPr fontId="3"/>
  </si>
  <si>
    <t>消防施設</t>
    <phoneticPr fontId="3"/>
  </si>
  <si>
    <t>土木一式</t>
    <phoneticPr fontId="3"/>
  </si>
  <si>
    <t>01</t>
    <phoneticPr fontId="3"/>
  </si>
  <si>
    <t>建築一式</t>
    <phoneticPr fontId="3"/>
  </si>
  <si>
    <t>02</t>
    <phoneticPr fontId="3"/>
  </si>
  <si>
    <t>大工</t>
    <phoneticPr fontId="3"/>
  </si>
  <si>
    <t>03</t>
    <phoneticPr fontId="3"/>
  </si>
  <si>
    <t>左官</t>
    <phoneticPr fontId="3"/>
  </si>
  <si>
    <t>04</t>
    <phoneticPr fontId="3"/>
  </si>
  <si>
    <t>とび・土工・コンクリート</t>
    <phoneticPr fontId="3"/>
  </si>
  <si>
    <t>05</t>
    <phoneticPr fontId="3"/>
  </si>
  <si>
    <t>石</t>
    <phoneticPr fontId="3"/>
  </si>
  <si>
    <t>06</t>
    <phoneticPr fontId="3"/>
  </si>
  <si>
    <t>屋根</t>
    <phoneticPr fontId="3"/>
  </si>
  <si>
    <t>07</t>
    <phoneticPr fontId="3"/>
  </si>
  <si>
    <t>電気</t>
    <phoneticPr fontId="3"/>
  </si>
  <si>
    <t>08</t>
    <phoneticPr fontId="3"/>
  </si>
  <si>
    <t>管</t>
    <phoneticPr fontId="3"/>
  </si>
  <si>
    <t>09</t>
    <phoneticPr fontId="3"/>
  </si>
  <si>
    <t>タイル・レンガ・ブロック</t>
    <phoneticPr fontId="3"/>
  </si>
  <si>
    <t>鋼構造物</t>
    <phoneticPr fontId="3"/>
  </si>
  <si>
    <t>鉄筋</t>
    <phoneticPr fontId="3"/>
  </si>
  <si>
    <t>舗装</t>
    <phoneticPr fontId="3"/>
  </si>
  <si>
    <t>しゅんせつ</t>
    <phoneticPr fontId="3"/>
  </si>
  <si>
    <t>板金</t>
    <phoneticPr fontId="3"/>
  </si>
  <si>
    <t>ガラス</t>
    <phoneticPr fontId="3"/>
  </si>
  <si>
    <t>塗装</t>
    <phoneticPr fontId="3"/>
  </si>
  <si>
    <t>防水</t>
    <phoneticPr fontId="3"/>
  </si>
  <si>
    <t>内装仕上</t>
    <phoneticPr fontId="3"/>
  </si>
  <si>
    <t>機械器具設置</t>
    <phoneticPr fontId="3"/>
  </si>
  <si>
    <t>熱絶縁</t>
    <phoneticPr fontId="3"/>
  </si>
  <si>
    <t>電気通信</t>
    <phoneticPr fontId="3"/>
  </si>
  <si>
    <t>造園</t>
    <phoneticPr fontId="3"/>
  </si>
  <si>
    <t>さく井</t>
    <phoneticPr fontId="3"/>
  </si>
  <si>
    <t>建具</t>
    <phoneticPr fontId="3"/>
  </si>
  <si>
    <t>水道施設</t>
    <phoneticPr fontId="3"/>
  </si>
  <si>
    <t>消防施設</t>
    <phoneticPr fontId="3"/>
  </si>
  <si>
    <t>清掃施設</t>
    <phoneticPr fontId="3"/>
  </si>
  <si>
    <t>色のついたところを入力します。</t>
    <rPh sb="0" eb="1">
      <t>イロ</t>
    </rPh>
    <rPh sb="9" eb="11">
      <t>ニュウリョク</t>
    </rPh>
    <phoneticPr fontId="3"/>
  </si>
  <si>
    <t>999-9999</t>
    <phoneticPr fontId="3"/>
  </si>
  <si>
    <t>1．文字数が制限を越えた場合</t>
    <rPh sb="2" eb="5">
      <t>モジスウ</t>
    </rPh>
    <rPh sb="6" eb="8">
      <t>セイゲン</t>
    </rPh>
    <rPh sb="9" eb="10">
      <t>コ</t>
    </rPh>
    <rPh sb="12" eb="14">
      <t>バアイ</t>
    </rPh>
    <phoneticPr fontId="3"/>
  </si>
  <si>
    <t>2．数値入力のところへ数値以外を入力した場合</t>
    <rPh sb="2" eb="4">
      <t>スウチ</t>
    </rPh>
    <rPh sb="4" eb="6">
      <t>ニュウリョク</t>
    </rPh>
    <rPh sb="11" eb="13">
      <t>スウチ</t>
    </rPh>
    <rPh sb="13" eb="15">
      <t>イガイ</t>
    </rPh>
    <rPh sb="16" eb="18">
      <t>ニュウリョク</t>
    </rPh>
    <rPh sb="20" eb="22">
      <t>バアイ</t>
    </rPh>
    <phoneticPr fontId="3"/>
  </si>
  <si>
    <t>999999</t>
    <phoneticPr fontId="3"/>
  </si>
  <si>
    <t>土木一式</t>
  </si>
  <si>
    <t>営業課</t>
    <rPh sb="0" eb="2">
      <t>エイギョウ</t>
    </rPh>
    <rPh sb="2" eb="3">
      <t>カ</t>
    </rPh>
    <phoneticPr fontId="3"/>
  </si>
  <si>
    <t>s-jiro@xxxxxx.co.jp</t>
    <phoneticPr fontId="3"/>
  </si>
  <si>
    <t>　リストから選択してください</t>
    <rPh sb="6" eb="8">
      <t>センタク</t>
    </rPh>
    <phoneticPr fontId="3"/>
  </si>
  <si>
    <t>　直接入力してください</t>
    <rPh sb="1" eb="3">
      <t>チョクセツ</t>
    </rPh>
    <rPh sb="3" eb="5">
      <t>ニュウリョク</t>
    </rPh>
    <phoneticPr fontId="3"/>
  </si>
  <si>
    <t>技 術 職 員 数</t>
    <rPh sb="0" eb="1">
      <t>ワザ</t>
    </rPh>
    <rPh sb="2" eb="3">
      <t>ジュツ</t>
    </rPh>
    <rPh sb="4" eb="5">
      <t>ショク</t>
    </rPh>
    <rPh sb="6" eb="7">
      <t>イン</t>
    </rPh>
    <rPh sb="8" eb="9">
      <t>カズ</t>
    </rPh>
    <phoneticPr fontId="3"/>
  </si>
  <si>
    <t>完成工事高合計(千円)</t>
    <rPh sb="0" eb="2">
      <t>カンセイ</t>
    </rPh>
    <rPh sb="2" eb="4">
      <t>コウジ</t>
    </rPh>
    <rPh sb="4" eb="5">
      <t>タカ</t>
    </rPh>
    <rPh sb="5" eb="7">
      <t>ゴウケイ</t>
    </rPh>
    <rPh sb="8" eb="10">
      <t>センエン</t>
    </rPh>
    <phoneticPr fontId="3"/>
  </si>
  <si>
    <t>〒</t>
    <phoneticPr fontId="3"/>
  </si>
  <si>
    <t>フリガナ</t>
    <phoneticPr fontId="3"/>
  </si>
  <si>
    <t>上記のとおり業者カードの登録申請をします。</t>
    <phoneticPr fontId="3"/>
  </si>
  <si>
    <t>　</t>
    <phoneticPr fontId="3"/>
  </si>
  <si>
    <t>代表取締役 社長</t>
    <rPh sb="0" eb="2">
      <t>ダイヒョウ</t>
    </rPh>
    <rPh sb="2" eb="5">
      <t>トリシマリヤク</t>
    </rPh>
    <rPh sb="6" eb="8">
      <t>シャチョウ</t>
    </rPh>
    <phoneticPr fontId="3"/>
  </si>
  <si>
    <t>s-taro@xxxxxx.co.jp</t>
    <phoneticPr fontId="3"/>
  </si>
  <si>
    <t>第</t>
    <rPh sb="0" eb="1">
      <t>ダイ</t>
    </rPh>
    <phoneticPr fontId="3"/>
  </si>
  <si>
    <t>号</t>
    <rPh sb="0" eb="1">
      <t>ゴウ</t>
    </rPh>
    <phoneticPr fontId="3"/>
  </si>
  <si>
    <t>法人名</t>
    <rPh sb="0" eb="2">
      <t>ホウジン</t>
    </rPh>
    <rPh sb="2" eb="3">
      <t>メイ</t>
    </rPh>
    <phoneticPr fontId="3"/>
  </si>
  <si>
    <t>法人形態</t>
    <rPh sb="0" eb="2">
      <t>ホウジン</t>
    </rPh>
    <rPh sb="2" eb="4">
      <t>ケイタイ</t>
    </rPh>
    <phoneticPr fontId="3"/>
  </si>
  <si>
    <t>前 株式会社</t>
    <rPh sb="0" eb="1">
      <t>マエ</t>
    </rPh>
    <rPh sb="2" eb="4">
      <t>カブシキ</t>
    </rPh>
    <rPh sb="4" eb="6">
      <t>カイシャ</t>
    </rPh>
    <phoneticPr fontId="3"/>
  </si>
  <si>
    <t>後 株式会社</t>
    <rPh sb="0" eb="1">
      <t>ウシ</t>
    </rPh>
    <rPh sb="2" eb="4">
      <t>カブシキ</t>
    </rPh>
    <rPh sb="4" eb="6">
      <t>カイシャ</t>
    </rPh>
    <phoneticPr fontId="3"/>
  </si>
  <si>
    <t>前 有限会社</t>
    <rPh sb="0" eb="1">
      <t>マエ</t>
    </rPh>
    <rPh sb="2" eb="4">
      <t>ユウゲン</t>
    </rPh>
    <rPh sb="4" eb="6">
      <t>カイシャ</t>
    </rPh>
    <phoneticPr fontId="3"/>
  </si>
  <si>
    <t>後 有限会社</t>
    <rPh sb="0" eb="1">
      <t>ウシ</t>
    </rPh>
    <rPh sb="2" eb="4">
      <t>ユウゲン</t>
    </rPh>
    <rPh sb="4" eb="6">
      <t>カイシャ</t>
    </rPh>
    <phoneticPr fontId="3"/>
  </si>
  <si>
    <t>前 合資会社</t>
    <rPh sb="0" eb="1">
      <t>マエ</t>
    </rPh>
    <rPh sb="2" eb="4">
      <t>ゴウシ</t>
    </rPh>
    <rPh sb="4" eb="6">
      <t>カイシャ</t>
    </rPh>
    <phoneticPr fontId="3"/>
  </si>
  <si>
    <t>後 合資会社</t>
    <rPh sb="0" eb="1">
      <t>ウシ</t>
    </rPh>
    <rPh sb="2" eb="4">
      <t>ゴウシ</t>
    </rPh>
    <rPh sb="4" eb="6">
      <t>カイシャ</t>
    </rPh>
    <phoneticPr fontId="3"/>
  </si>
  <si>
    <t>前 合名会社</t>
    <rPh sb="0" eb="1">
      <t>マエ</t>
    </rPh>
    <rPh sb="2" eb="4">
      <t>ゴウメイ</t>
    </rPh>
    <rPh sb="4" eb="6">
      <t>カイシャ</t>
    </rPh>
    <phoneticPr fontId="3"/>
  </si>
  <si>
    <t>後 合名会社</t>
    <rPh sb="0" eb="1">
      <t>ウシ</t>
    </rPh>
    <rPh sb="2" eb="4">
      <t>ゴウメイ</t>
    </rPh>
    <rPh sb="4" eb="6">
      <t>カイシャ</t>
    </rPh>
    <phoneticPr fontId="3"/>
  </si>
  <si>
    <t>商号</t>
    <rPh sb="0" eb="2">
      <t>ショウゴウ</t>
    </rPh>
    <phoneticPr fontId="3"/>
  </si>
  <si>
    <t>個人･その他</t>
    <rPh sb="0" eb="2">
      <t>コジン</t>
    </rPh>
    <rPh sb="5" eb="6">
      <t>タ</t>
    </rPh>
    <phoneticPr fontId="3"/>
  </si>
  <si>
    <t>後 株式会社</t>
    <phoneticPr fontId="3"/>
  </si>
  <si>
    <t>評点（Ｘ２）</t>
    <rPh sb="0" eb="1">
      <t>ヒョウ</t>
    </rPh>
    <rPh sb="1" eb="2">
      <t>テン</t>
    </rPh>
    <phoneticPr fontId="3"/>
  </si>
  <si>
    <t>評点（Ｙ）　</t>
    <rPh sb="0" eb="1">
      <t>ヒョウ</t>
    </rPh>
    <rPh sb="1" eb="2">
      <t>テン</t>
    </rPh>
    <phoneticPr fontId="3"/>
  </si>
  <si>
    <t>評点（Ｗ）　</t>
    <rPh sb="0" eb="1">
      <t>ヒョウ</t>
    </rPh>
    <rPh sb="1" eb="2">
      <t>テン</t>
    </rPh>
    <phoneticPr fontId="3"/>
  </si>
  <si>
    <t>2･3年平均完成工事高(千円)</t>
    <rPh sb="3" eb="4">
      <t>ネン</t>
    </rPh>
    <rPh sb="4" eb="5">
      <t>タイラ</t>
    </rPh>
    <rPh sb="5" eb="6">
      <t>タモツ</t>
    </rPh>
    <rPh sb="6" eb="8">
      <t>カンセイ</t>
    </rPh>
    <rPh sb="8" eb="10">
      <t>コウジ</t>
    </rPh>
    <rPh sb="10" eb="11">
      <t>タカ</t>
    </rPh>
    <rPh sb="12" eb="14">
      <t>センエン</t>
    </rPh>
    <phoneticPr fontId="3"/>
  </si>
  <si>
    <t>完成工事高</t>
    <rPh sb="0" eb="2">
      <t>カンセイ</t>
    </rPh>
    <rPh sb="2" eb="4">
      <t>コウジ</t>
    </rPh>
    <rPh sb="4" eb="5">
      <t>タカ</t>
    </rPh>
    <phoneticPr fontId="3"/>
  </si>
  <si>
    <t>元請完成工事高</t>
    <rPh sb="0" eb="1">
      <t>モト</t>
    </rPh>
    <rPh sb="1" eb="2">
      <t>ウ</t>
    </rPh>
    <rPh sb="2" eb="4">
      <t>カンセイ</t>
    </rPh>
    <rPh sb="4" eb="6">
      <t>コウジ</t>
    </rPh>
    <rPh sb="6" eb="7">
      <t>タカ</t>
    </rPh>
    <phoneticPr fontId="3"/>
  </si>
  <si>
    <t>建設業の許可状況（経審情報）</t>
    <rPh sb="0" eb="2">
      <t>ケンセツ</t>
    </rPh>
    <rPh sb="2" eb="3">
      <t>ギョウ</t>
    </rPh>
    <rPh sb="4" eb="6">
      <t>キョカ</t>
    </rPh>
    <rPh sb="6" eb="8">
      <t>ジョウキョウ</t>
    </rPh>
    <rPh sb="9" eb="10">
      <t>ケイ</t>
    </rPh>
    <rPh sb="10" eb="11">
      <t>シン</t>
    </rPh>
    <rPh sb="11" eb="13">
      <t>ジョウホウ</t>
    </rPh>
    <phoneticPr fontId="3"/>
  </si>
  <si>
    <t>2･3年平均完成工事高(千円)</t>
    <rPh sb="3" eb="4">
      <t>ネン</t>
    </rPh>
    <phoneticPr fontId="3"/>
  </si>
  <si>
    <t>営業所長</t>
    <rPh sb="0" eb="2">
      <t>エイギョウ</t>
    </rPh>
    <rPh sb="2" eb="3">
      <t>ショ</t>
    </rPh>
    <rPh sb="3" eb="4">
      <t>チョウ</t>
    </rPh>
    <phoneticPr fontId="3"/>
  </si>
  <si>
    <t>※区分を必ず選択してください。---→</t>
    <rPh sb="1" eb="3">
      <t>クブン</t>
    </rPh>
    <rPh sb="6" eb="8">
      <t>センタク</t>
    </rPh>
    <phoneticPr fontId="3"/>
  </si>
  <si>
    <t>※区分を必ず設定してください。---→</t>
    <rPh sb="1" eb="3">
      <t>クブン</t>
    </rPh>
    <rPh sb="6" eb="8">
      <t>セッテイ</t>
    </rPh>
    <phoneticPr fontId="3"/>
  </si>
  <si>
    <t>未設定の場合、入札参加資格が許可されない場合があります。</t>
    <rPh sb="0" eb="3">
      <t>ミセッテイ</t>
    </rPh>
    <rPh sb="4" eb="6">
      <t>バアイ</t>
    </rPh>
    <rPh sb="7" eb="9">
      <t>ニュウサツ</t>
    </rPh>
    <rPh sb="9" eb="11">
      <t>サンカ</t>
    </rPh>
    <rPh sb="11" eb="13">
      <t>シカク</t>
    </rPh>
    <rPh sb="14" eb="16">
      <t>キョカ</t>
    </rPh>
    <rPh sb="20" eb="22">
      <t>バアイ</t>
    </rPh>
    <phoneticPr fontId="3"/>
  </si>
  <si>
    <t>a. 建設業の種類を設定する場合、申請業種については、区分を必ず設定してください。</t>
    <rPh sb="3" eb="5">
      <t>ケンセツ</t>
    </rPh>
    <rPh sb="5" eb="6">
      <t>ギョウ</t>
    </rPh>
    <rPh sb="7" eb="9">
      <t>シュルイ</t>
    </rPh>
    <rPh sb="10" eb="12">
      <t>セッテイ</t>
    </rPh>
    <rPh sb="14" eb="16">
      <t>バアイ</t>
    </rPh>
    <rPh sb="17" eb="19">
      <t>シンセイ</t>
    </rPh>
    <rPh sb="19" eb="21">
      <t>ギョウシュ</t>
    </rPh>
    <rPh sb="27" eb="29">
      <t>クブン</t>
    </rPh>
    <rPh sb="30" eb="31">
      <t>カナラ</t>
    </rPh>
    <rPh sb="32" eb="34">
      <t>セッテイ</t>
    </rPh>
    <phoneticPr fontId="3"/>
  </si>
  <si>
    <t>b. マニュアル、入力例のシートは削除しないでください。</t>
    <rPh sb="9" eb="11">
      <t>ニュウリョク</t>
    </rPh>
    <rPh sb="11" eb="12">
      <t>レイ</t>
    </rPh>
    <rPh sb="17" eb="19">
      <t>サクジョ</t>
    </rPh>
    <phoneticPr fontId="3"/>
  </si>
  <si>
    <t>みはま建設</t>
    <rPh sb="3" eb="5">
      <t>ケンセツ</t>
    </rPh>
    <phoneticPr fontId="3"/>
  </si>
  <si>
    <t>0770-99-0001</t>
  </si>
  <si>
    <t>0770-99-0001</t>
    <phoneticPr fontId="3"/>
  </si>
  <si>
    <t>0770-99-0002</t>
  </si>
  <si>
    <t>0770-99-0002</t>
    <phoneticPr fontId="3"/>
  </si>
  <si>
    <t>0770-88-0001</t>
  </si>
  <si>
    <t>0770-88-0002</t>
  </si>
  <si>
    <t>福井県三方郡美浜町郷市1-1</t>
    <phoneticPr fontId="3"/>
  </si>
  <si>
    <t>福井県三方郡美浜町郷市1-1</t>
    <rPh sb="0" eb="3">
      <t>フクイケン</t>
    </rPh>
    <rPh sb="3" eb="6">
      <t>ミカタグン</t>
    </rPh>
    <rPh sb="6" eb="9">
      <t>ミハマチョウ</t>
    </rPh>
    <rPh sb="9" eb="11">
      <t>ゴイチ</t>
    </rPh>
    <phoneticPr fontId="3"/>
  </si>
  <si>
    <t>町内</t>
    <phoneticPr fontId="3"/>
  </si>
  <si>
    <t>二州</t>
    <phoneticPr fontId="3"/>
  </si>
  <si>
    <t>嶺南</t>
    <phoneticPr fontId="3"/>
  </si>
  <si>
    <t>県内</t>
    <phoneticPr fontId="3"/>
  </si>
  <si>
    <t>町内</t>
  </si>
  <si>
    <t>ミハマケンセツ</t>
    <phoneticPr fontId="3"/>
  </si>
  <si>
    <t>ミハマタロウ</t>
    <phoneticPr fontId="3"/>
  </si>
  <si>
    <t>美浜太郎</t>
    <rPh sb="2" eb="4">
      <t>タロウ</t>
    </rPh>
    <phoneticPr fontId="3"/>
  </si>
  <si>
    <t>ミハマケンセツ　ミハマエイギョウショ</t>
    <phoneticPr fontId="3"/>
  </si>
  <si>
    <t>みはま建設（株）美浜営業所</t>
    <rPh sb="3" eb="5">
      <t>ケンセツ</t>
    </rPh>
    <rPh sb="6" eb="7">
      <t>カブ</t>
    </rPh>
    <rPh sb="10" eb="13">
      <t>エイギョウショ</t>
    </rPh>
    <phoneticPr fontId="3"/>
  </si>
  <si>
    <t>ミハマジロウ</t>
    <phoneticPr fontId="3"/>
  </si>
  <si>
    <t>美浜次郎</t>
    <rPh sb="0" eb="2">
      <t>ミハマ</t>
    </rPh>
    <rPh sb="2" eb="4">
      <t>ジロウ</t>
    </rPh>
    <phoneticPr fontId="3"/>
  </si>
  <si>
    <t>ミハマサブロウ</t>
    <phoneticPr fontId="3"/>
  </si>
  <si>
    <t>美浜三郎</t>
    <rPh sb="2" eb="4">
      <t>サブロウ</t>
    </rPh>
    <phoneticPr fontId="3"/>
  </si>
  <si>
    <t>CLASS</t>
    <phoneticPr fontId="3"/>
  </si>
  <si>
    <t>VERSION</t>
    <phoneticPr fontId="3"/>
  </si>
  <si>
    <t>LASDEC</t>
    <phoneticPr fontId="3"/>
  </si>
  <si>
    <t>c. 入力に誤りがあると下記のエラーメッセージが出ます</t>
    <rPh sb="3" eb="5">
      <t>ニュウリョク</t>
    </rPh>
    <rPh sb="6" eb="7">
      <t>アヤマ</t>
    </rPh>
    <rPh sb="12" eb="14">
      <t>カキ</t>
    </rPh>
    <rPh sb="24" eb="25">
      <t>デ</t>
    </rPh>
    <phoneticPr fontId="3"/>
  </si>
  <si>
    <t>清掃施設</t>
    <phoneticPr fontId="3"/>
  </si>
  <si>
    <t>解体工事</t>
    <phoneticPr fontId="3"/>
  </si>
  <si>
    <t>美浜町（令和99・99年度）</t>
    <rPh sb="0" eb="3">
      <t>ミハマチョウ</t>
    </rPh>
    <rPh sb="4" eb="5">
      <t>レイ</t>
    </rPh>
    <rPh sb="5" eb="6">
      <t>ワ</t>
    </rPh>
    <rPh sb="11" eb="13">
      <t>ネンド</t>
    </rPh>
    <phoneticPr fontId="3"/>
  </si>
  <si>
    <t>令和99年99月99日</t>
    <rPh sb="0" eb="1">
      <t>レイ</t>
    </rPh>
    <rPh sb="1" eb="2">
      <t>ワ</t>
    </rPh>
    <rPh sb="4" eb="5">
      <t>ネン</t>
    </rPh>
    <rPh sb="7" eb="8">
      <t>ガツ</t>
    </rPh>
    <rPh sb="10" eb="11">
      <t>ニチ</t>
    </rPh>
    <phoneticPr fontId="3"/>
  </si>
  <si>
    <t>資格名</t>
    <rPh sb="0" eb="2">
      <t>シカク</t>
    </rPh>
    <rPh sb="2" eb="3">
      <t>メイ</t>
    </rPh>
    <phoneticPr fontId="0"/>
  </si>
  <si>
    <t>資格コード</t>
    <rPh sb="0" eb="2">
      <t>シカク</t>
    </rPh>
    <phoneticPr fontId="0"/>
  </si>
  <si>
    <t>一級建設機械施工技士</t>
  </si>
  <si>
    <t>一級土木施工管理技士</t>
  </si>
  <si>
    <t>一級建築施工管理技士</t>
  </si>
  <si>
    <t>一級電気工事施工管理技士</t>
  </si>
  <si>
    <t>一級管工事施工管理技士</t>
  </si>
  <si>
    <t>一級造園施工管理技士</t>
  </si>
  <si>
    <t>一級建築士</t>
  </si>
  <si>
    <t>技術士-応用理学</t>
  </si>
  <si>
    <t>技術士-建設</t>
  </si>
  <si>
    <t>技術士-建設(鋼構造及びｺﾝｸﾘｰﾄ)</t>
  </si>
  <si>
    <t>技術士-農業(農業土木)</t>
  </si>
  <si>
    <t>技術士-電気･電子</t>
  </si>
  <si>
    <t>技術士-機械</t>
  </si>
  <si>
    <t>技術士-機械(流体工学)･(熱工学)</t>
  </si>
  <si>
    <t>技術士-上下水道</t>
  </si>
  <si>
    <t>技術士-上下水道(上水道及び工業用水道)</t>
  </si>
  <si>
    <t>技術士-水産</t>
  </si>
  <si>
    <t>技術士-森林(林業)</t>
  </si>
  <si>
    <t>技術士-森林(森林土木)</t>
  </si>
  <si>
    <t>技術士-衛生工学</t>
  </si>
  <si>
    <t>技術士-衛生工学(水質管理)</t>
  </si>
  <si>
    <t>技術士-衛生工学(廃棄物管理)</t>
  </si>
  <si>
    <t>第一種電気工事士</t>
  </si>
  <si>
    <t>技術士-総合技術部門</t>
  </si>
  <si>
    <t>技術士-情報工学</t>
  </si>
  <si>
    <t>職能法-ｳｪﾙﾎﾟｲﾝﾄ施工(1級)</t>
  </si>
  <si>
    <t>路面標示施工</t>
  </si>
  <si>
    <t>甲種消防設備士</t>
  </si>
  <si>
    <t>乙種消防設備士</t>
  </si>
  <si>
    <t>職能法-建築大工(1級)</t>
  </si>
  <si>
    <t>職能法-左官(1級)</t>
  </si>
  <si>
    <t>職能法-とび･とび工･型枠施工･ｺﾝｸﾘｰﾄ圧送施工(1級)</t>
  </si>
  <si>
    <t>職能法-冷凍空気調和機器施工･空気調和設備配管(1級)</t>
  </si>
  <si>
    <t>職能法-給排水衛生設備配管(1級)</t>
  </si>
  <si>
    <t>職能法-配管･配管工(1級)</t>
  </si>
  <si>
    <t>職能法-ﾀｲﾙ張り･ﾀｲﾙ張り工(1級)</t>
  </si>
  <si>
    <t>職能法-築炉･築炉工(1級)･れんが積み</t>
  </si>
  <si>
    <t>職能法-ﾌﾞﾛｯｸ建築･ﾌﾞﾛｯｸ建築工(1級)･ｺﾝｸﾘｰﾄ積</t>
  </si>
  <si>
    <t>職能法-石工･石材施工･石積み(1級)</t>
  </si>
  <si>
    <t>職能法-鉄工･製罐(1級)</t>
  </si>
  <si>
    <t>職能法-鉄筋組立て･鉄筋施工(1級)</t>
  </si>
  <si>
    <t>職能法-工場板金(1級)</t>
  </si>
  <si>
    <t>職能法-板金(工)｢建築板金作業｣･建築板金(1級)</t>
  </si>
  <si>
    <t>職能法-板金･板金工･打出し板金(1級)</t>
  </si>
  <si>
    <t>職能法-かわらぶき･ｽﾄﾚｰﾄ施工(1級)</t>
  </si>
  <si>
    <t>職能法-ｶﾞﾗｽ施工(1級)</t>
  </si>
  <si>
    <t>職能法-塗装･木工塗装･木工塗装工(1級)</t>
  </si>
  <si>
    <t>職能法-建築塗装･建築塗装工(1級)</t>
  </si>
  <si>
    <t>職能法-金属塗装･金属塗装工(1級)</t>
  </si>
  <si>
    <t>職能法-噴霧塗装(1級)</t>
  </si>
  <si>
    <t>職能法-畳製作･畳工(1級)</t>
  </si>
  <si>
    <t>職能法-内装仕上げ･ｶｰﾃﾝ･天井仕上げ施工 他(1級)</t>
  </si>
  <si>
    <t>職能法-熱絶縁施工(1級)</t>
  </si>
  <si>
    <t>職能法-工･ｻｯｼ施工(1級)</t>
  </si>
  <si>
    <t>職能法-造園(1級)</t>
  </si>
  <si>
    <t>職能法-防水施工(1級)</t>
  </si>
  <si>
    <t>職能法-さく井(1級)</t>
  </si>
  <si>
    <t>二級建設機械施工技士(第1種～第6種)</t>
  </si>
  <si>
    <t>二級土木施工管理技士(土木)</t>
  </si>
  <si>
    <t>二級土木施工管理技士(鋼構造物塗装)</t>
  </si>
  <si>
    <t>二級土木施工管理技士(薬液注入)</t>
  </si>
  <si>
    <t>二級建築施工管理技士(建築)</t>
  </si>
  <si>
    <t>二級建築施工管理技士(躯体)</t>
  </si>
  <si>
    <t>二級建築施工管理技士(仕上げ)</t>
  </si>
  <si>
    <t>二級電気工事施工管理技士</t>
  </si>
  <si>
    <t>二級管工事施工管理技士</t>
  </si>
  <si>
    <t>二級造園施工管理技士</t>
  </si>
  <si>
    <t>二級建築士</t>
  </si>
  <si>
    <t>木造建築士</t>
  </si>
  <si>
    <t>第二種電気工事士</t>
  </si>
  <si>
    <t>電気主任技術者(第1種～第3種)</t>
  </si>
  <si>
    <t>職能法-ｳｪﾙﾎﾟｲﾝﾄ施工(2級)</t>
  </si>
  <si>
    <t>職能法-建築大工(2級)</t>
  </si>
  <si>
    <t>職能法-左官(2級)</t>
  </si>
  <si>
    <t>職能法-とび･とび工･型枠施工･ｺﾝｸﾘｰﾄ圧送施工(2級)</t>
  </si>
  <si>
    <t>職能法-冷凍空気調和機器施工･空気調和設備配管(2級)</t>
  </si>
  <si>
    <t>職能法-給排水衛生設備配管(2級)</t>
  </si>
  <si>
    <t>職能法-配管･配管工(2級)</t>
  </si>
  <si>
    <t>職能法-ﾀｲﾙ張り･ﾀｲﾙ張り工(2級)</t>
  </si>
  <si>
    <t>職能法-築炉･築炉工(2級)</t>
  </si>
  <si>
    <t>職能法-ﾌﾞﾛｯｸ建築･ﾌﾞﾛｯｸ建築工(2級)</t>
  </si>
  <si>
    <t>職能法-石工･石材施工･石積み(2級)</t>
  </si>
  <si>
    <t>職能法-鉄工･製罐(2級)</t>
  </si>
  <si>
    <t>職能法-鉄筋組立て･鉄筋施工(2級)</t>
  </si>
  <si>
    <t>職能法-工場板金(2級)</t>
  </si>
  <si>
    <t>職能法-板金(工)｢建築板金作業｣･建築板金(2級)</t>
  </si>
  <si>
    <t>職能法-板金･板金工･打出し板金(2級)</t>
  </si>
  <si>
    <t>職能法-かわらぶき･ｽﾄﾚｰﾄ施工(2級)</t>
  </si>
  <si>
    <t>職能法-ｶﾞﾗｽ施工(2級)</t>
  </si>
  <si>
    <t>職能法-塗装･木工塗装･木工塗装工(2級)</t>
  </si>
  <si>
    <t>職能法-建築塗装･建築塗装工(2級)</t>
  </si>
  <si>
    <t>職能法-金属塗装･金属塗装工(2級)</t>
  </si>
  <si>
    <t>職能法-噴霧塗装(2級)</t>
  </si>
  <si>
    <t>職能法-畳製作･畳工(2級)</t>
  </si>
  <si>
    <t>職能法-内装仕上げ･ｶｰﾃﾝ･天井仕上げ施工 他(2級)</t>
  </si>
  <si>
    <t>職能法-熱絶縁施工(2級)</t>
  </si>
  <si>
    <t>職能法-工･ｻｯｼ施工(2級)</t>
  </si>
  <si>
    <t>職能法-造園(2級)</t>
  </si>
  <si>
    <t>職能法-防水施工(2級)</t>
  </si>
  <si>
    <t>職能法-さく井(2級)</t>
  </si>
  <si>
    <t>実務経験者(法第7条第2号ｲ該当)</t>
  </si>
  <si>
    <t>実務経験者(法第7条第2号ﾛ該当)</t>
  </si>
  <si>
    <t>実務経験者(法第15条第2号ﾊ該当/同号ｲ同等以上)</t>
  </si>
  <si>
    <t>実務経験者(法第15条第2号ﾊ該当/同号ﾛ同等以上)</t>
  </si>
  <si>
    <t>専任技術者</t>
  </si>
  <si>
    <t>経営管理責任者</t>
  </si>
  <si>
    <t>地すべり防止工事士</t>
  </si>
  <si>
    <t>建築設備資格者</t>
  </si>
  <si>
    <t>一級計装士</t>
  </si>
  <si>
    <t>給水装置工事主任技術者</t>
  </si>
  <si>
    <t>RCCM(河川･砂防及び海岸)</t>
  </si>
  <si>
    <t>RCCM(港湾及び空港)</t>
  </si>
  <si>
    <t>RCCM(電力土木)</t>
  </si>
  <si>
    <t>RCCM(道路)</t>
  </si>
  <si>
    <t>RCCM(鉄道)</t>
  </si>
  <si>
    <t>RCCM(上水道及び工業用水道)</t>
  </si>
  <si>
    <t>RCCM(下水道)</t>
  </si>
  <si>
    <t>RCCM(農業土木)</t>
  </si>
  <si>
    <t>RCCM(森林土木)</t>
  </si>
  <si>
    <t>RCCM(水産土木)</t>
  </si>
  <si>
    <t>RCCM(造園)</t>
  </si>
  <si>
    <t>RCCM(都市計画及び地方計画)</t>
  </si>
  <si>
    <t>RCCM(地質)</t>
  </si>
  <si>
    <t>RCCM(土質及び基礎)</t>
  </si>
  <si>
    <t>RCCM(鋼構造及びｺﾝｸﾘｰﾄ)</t>
  </si>
  <si>
    <t>RCCM(ﾄﾝﾈﾙ)</t>
  </si>
  <si>
    <t>RCCM(施工計画･施工設備及び積算)</t>
  </si>
  <si>
    <t>RCCM(建設環境)</t>
  </si>
  <si>
    <t>RCCM(建設機械)</t>
  </si>
  <si>
    <t>RCCM(電気･電子)</t>
  </si>
  <si>
    <t>測量士</t>
  </si>
  <si>
    <t>測量士補</t>
  </si>
  <si>
    <t>環境計量士</t>
  </si>
  <si>
    <t>土地家屋調査士</t>
  </si>
  <si>
    <t>不動産鑑定士</t>
  </si>
  <si>
    <t>宅建取引主任</t>
  </si>
  <si>
    <t>土地区画整理士</t>
  </si>
  <si>
    <t>消防整備士</t>
  </si>
  <si>
    <t>RCCM登録</t>
  </si>
  <si>
    <t>地質調査技士</t>
  </si>
  <si>
    <t>補償業務管理士</t>
  </si>
  <si>
    <t>建築積算資格者</t>
  </si>
  <si>
    <t>不動産鑑定士補</t>
  </si>
  <si>
    <t>第一種伝送交換主任技術者</t>
  </si>
  <si>
    <t>線路主任技術者</t>
  </si>
  <si>
    <t>司法書士</t>
  </si>
  <si>
    <t>公共用地経験者</t>
  </si>
  <si>
    <t>その他</t>
  </si>
  <si>
    <t>監理技術者(土木工事業)</t>
  </si>
  <si>
    <t>監理技術者(建築工事業)</t>
  </si>
  <si>
    <t>監理技術者(電気工事業)</t>
  </si>
  <si>
    <t>監理技術者(管工事業)</t>
  </si>
  <si>
    <t>監理技術者(鋼構造物工事業)</t>
  </si>
  <si>
    <t>監理技術者(舗装工事業)</t>
  </si>
  <si>
    <t>監理技術者(造園工事業)</t>
  </si>
  <si>
    <t>監理技術者(その他)</t>
  </si>
  <si>
    <t>追加</t>
    <rPh sb="0" eb="2">
      <t>ツイカ</t>
    </rPh>
    <phoneticPr fontId="6"/>
  </si>
  <si>
    <t>削除</t>
    <rPh sb="0" eb="2">
      <t>サクジョ</t>
    </rPh>
    <phoneticPr fontId="6"/>
  </si>
  <si>
    <t>資格の追加</t>
    <rPh sb="0" eb="2">
      <t>シカク</t>
    </rPh>
    <rPh sb="3" eb="5">
      <t>ツイカ</t>
    </rPh>
    <phoneticPr fontId="6"/>
  </si>
  <si>
    <t>その他（　　　　　　）</t>
    <rPh sb="2" eb="3">
      <t>タ</t>
    </rPh>
    <phoneticPr fontId="6"/>
  </si>
  <si>
    <t>項目説明1</t>
    <rPh sb="0" eb="2">
      <t>コウモク</t>
    </rPh>
    <rPh sb="2" eb="4">
      <t>セツメイ</t>
    </rPh>
    <phoneticPr fontId="3"/>
  </si>
  <si>
    <t>項目説明2</t>
    <rPh sb="0" eb="2">
      <t>コウモク</t>
    </rPh>
    <rPh sb="2" eb="4">
      <t>セツメイ</t>
    </rPh>
    <phoneticPr fontId="3"/>
  </si>
  <si>
    <t>KeyWord1</t>
    <phoneticPr fontId="3"/>
  </si>
  <si>
    <t>KeyWord2</t>
  </si>
  <si>
    <t>値</t>
    <rPh sb="0" eb="1">
      <t>アタイ</t>
    </rPh>
    <phoneticPr fontId="3"/>
  </si>
  <si>
    <t>補足</t>
    <rPh sb="0" eb="2">
      <t>ホソク</t>
    </rPh>
    <phoneticPr fontId="3"/>
  </si>
  <si>
    <t>対応項目</t>
    <rPh sb="0" eb="2">
      <t>タイオウ</t>
    </rPh>
    <rPh sb="2" eb="4">
      <t>コウモク</t>
    </rPh>
    <phoneticPr fontId="3"/>
  </si>
  <si>
    <t>業者区分</t>
    <rPh sb="0" eb="2">
      <t>ギョウシャ</t>
    </rPh>
    <rPh sb="2" eb="4">
      <t>クブン</t>
    </rPh>
    <phoneticPr fontId="3"/>
  </si>
  <si>
    <t>建設、業務、物品</t>
    <rPh sb="0" eb="2">
      <t>ケンセツ</t>
    </rPh>
    <rPh sb="3" eb="5">
      <t>ギョウム</t>
    </rPh>
    <rPh sb="6" eb="8">
      <t>ブッピン</t>
    </rPh>
    <phoneticPr fontId="3"/>
  </si>
  <si>
    <t>Info</t>
    <phoneticPr fontId="3"/>
  </si>
  <si>
    <t>ORDER_CLASS</t>
    <phoneticPr fontId="3"/>
  </si>
  <si>
    <t>バージョン情報</t>
    <rPh sb="5" eb="7">
      <t>ジョウホウ</t>
    </rPh>
    <phoneticPr fontId="3"/>
  </si>
  <si>
    <t>VERSION</t>
    <phoneticPr fontId="3"/>
  </si>
  <si>
    <t>年度</t>
    <rPh sb="0" eb="2">
      <t>ネンド</t>
    </rPh>
    <phoneticPr fontId="3"/>
  </si>
  <si>
    <t>Info</t>
    <phoneticPr fontId="3"/>
  </si>
  <si>
    <t>YEAR</t>
    <phoneticPr fontId="3"/>
  </si>
  <si>
    <t>LASDECコード</t>
    <phoneticPr fontId="3"/>
  </si>
  <si>
    <t>LASDEC</t>
    <phoneticPr fontId="3"/>
  </si>
  <si>
    <t>情報</t>
    <rPh sb="0" eb="2">
      <t>ジョウホウ</t>
    </rPh>
    <phoneticPr fontId="3"/>
  </si>
  <si>
    <t>Val</t>
    <phoneticPr fontId="3"/>
  </si>
  <si>
    <t>MST_SUPPLIER_LIST</t>
    <phoneticPr fontId="3"/>
  </si>
  <si>
    <t>SU_RECEIPT_DATE</t>
    <phoneticPr fontId="3"/>
  </si>
  <si>
    <t>受付年月日</t>
    <rPh sb="0" eb="2">
      <t>ウケツケ</t>
    </rPh>
    <rPh sb="2" eb="5">
      <t>ネンガッピ</t>
    </rPh>
    <phoneticPr fontId="3"/>
  </si>
  <si>
    <t>届出区分</t>
  </si>
  <si>
    <t>Info</t>
    <phoneticPr fontId="3"/>
  </si>
  <si>
    <t>NEW_CLASS</t>
    <phoneticPr fontId="3"/>
  </si>
  <si>
    <t>本社所在地</t>
  </si>
  <si>
    <t>Val</t>
    <phoneticPr fontId="3"/>
  </si>
  <si>
    <t>MST_SUPPLIER_LIST</t>
    <phoneticPr fontId="3"/>
  </si>
  <si>
    <t>SU_AREA</t>
    <phoneticPr fontId="3"/>
  </si>
  <si>
    <t>地域</t>
    <rPh sb="0" eb="2">
      <t>チイキ</t>
    </rPh>
    <phoneticPr fontId="3"/>
  </si>
  <si>
    <t>申請者(本社)</t>
    <rPh sb="0" eb="3">
      <t>シンセイシャ</t>
    </rPh>
    <rPh sb="4" eb="6">
      <t>ホンシャ</t>
    </rPh>
    <phoneticPr fontId="17"/>
  </si>
  <si>
    <t>本社情報</t>
    <rPh sb="0" eb="2">
      <t>ホンシャ</t>
    </rPh>
    <rPh sb="2" eb="4">
      <t>ジョウホウ</t>
    </rPh>
    <phoneticPr fontId="3"/>
  </si>
  <si>
    <t>法人名</t>
    <phoneticPr fontId="3"/>
  </si>
  <si>
    <t>Info</t>
    <phoneticPr fontId="3"/>
  </si>
  <si>
    <t>MST_SUPPLIER_LIST</t>
    <phoneticPr fontId="3"/>
  </si>
  <si>
    <t>商号に法人名を付与する</t>
    <rPh sb="0" eb="2">
      <t>ショウゴウ</t>
    </rPh>
    <rPh sb="3" eb="5">
      <t>ホウジン</t>
    </rPh>
    <rPh sb="5" eb="6">
      <t>メイ</t>
    </rPh>
    <rPh sb="7" eb="9">
      <t>フヨ</t>
    </rPh>
    <phoneticPr fontId="3"/>
  </si>
  <si>
    <t>SU_NAME</t>
    <phoneticPr fontId="3"/>
  </si>
  <si>
    <t>商号カナ</t>
    <rPh sb="0" eb="2">
      <t>ショウゴウ</t>
    </rPh>
    <phoneticPr fontId="3"/>
  </si>
  <si>
    <t>SU_NAME_PRONOUNCE</t>
    <phoneticPr fontId="3"/>
  </si>
  <si>
    <t>フリガナ</t>
    <phoneticPr fontId="3"/>
  </si>
  <si>
    <t>郵便番号</t>
    <rPh sb="0" eb="2">
      <t>ユウビン</t>
    </rPh>
    <rPh sb="2" eb="4">
      <t>バンゴウ</t>
    </rPh>
    <phoneticPr fontId="3"/>
  </si>
  <si>
    <t>SU_ZIP</t>
    <phoneticPr fontId="3"/>
  </si>
  <si>
    <t>SU_ADDRESS</t>
    <phoneticPr fontId="3"/>
  </si>
  <si>
    <t>代表者</t>
    <rPh sb="0" eb="3">
      <t>ダイヒョウシャ</t>
    </rPh>
    <phoneticPr fontId="3"/>
  </si>
  <si>
    <t>SU_TOP_POST</t>
    <phoneticPr fontId="3"/>
  </si>
  <si>
    <t>Val</t>
    <phoneticPr fontId="3"/>
  </si>
  <si>
    <t>MST_SUPPLIER_LIST</t>
    <phoneticPr fontId="3"/>
  </si>
  <si>
    <t>SU_TOP_NAME</t>
    <phoneticPr fontId="3"/>
  </si>
  <si>
    <t>フリガナ</t>
    <phoneticPr fontId="3"/>
  </si>
  <si>
    <t>SU_TOP_NAME_PRONOUNCE</t>
    <phoneticPr fontId="3"/>
  </si>
  <si>
    <t>フリガナ</t>
  </si>
  <si>
    <t>SU_TEL</t>
    <phoneticPr fontId="3"/>
  </si>
  <si>
    <t>FAX番号</t>
    <rPh sb="3" eb="5">
      <t>バンゴウ</t>
    </rPh>
    <phoneticPr fontId="3"/>
  </si>
  <si>
    <t>SU_FAX</t>
    <phoneticPr fontId="3"/>
  </si>
  <si>
    <t>メールアドレス</t>
    <phoneticPr fontId="3"/>
  </si>
  <si>
    <t>SU_MAIL</t>
    <phoneticPr fontId="3"/>
  </si>
  <si>
    <t>メールアドレス</t>
  </si>
  <si>
    <t>営業所</t>
    <rPh sb="0" eb="3">
      <t>エイギョウショ</t>
    </rPh>
    <phoneticPr fontId="3"/>
  </si>
  <si>
    <t>営業所情報</t>
    <rPh sb="0" eb="3">
      <t>エイギョウショ</t>
    </rPh>
    <rPh sb="3" eb="5">
      <t>ジョウホウ</t>
    </rPh>
    <phoneticPr fontId="3"/>
  </si>
  <si>
    <t>SU_BRANCH_NAME</t>
    <phoneticPr fontId="3"/>
  </si>
  <si>
    <t>カナ</t>
    <phoneticPr fontId="3"/>
  </si>
  <si>
    <t>SU_BRANCH_NAME_PRONOUNCE</t>
    <phoneticPr fontId="3"/>
  </si>
  <si>
    <t>SU_BRANCH_ZIP</t>
    <phoneticPr fontId="3"/>
  </si>
  <si>
    <t>SU_BRANCH_ADDRESS</t>
    <phoneticPr fontId="3"/>
  </si>
  <si>
    <t>SU_BRANCH_TOP_POST</t>
    <phoneticPr fontId="3"/>
  </si>
  <si>
    <t>SU_BRANCH_TOP_NAME</t>
    <phoneticPr fontId="3"/>
  </si>
  <si>
    <t>SU_BRANCH_TOP_NAME_PRONOUNCE</t>
    <phoneticPr fontId="3"/>
  </si>
  <si>
    <t>SU_BRANCH_TEL</t>
    <phoneticPr fontId="3"/>
  </si>
  <si>
    <t>SU_BRANCH_FAX</t>
    <phoneticPr fontId="3"/>
  </si>
  <si>
    <t>SU_BRANCH_MAIL</t>
    <phoneticPr fontId="3"/>
  </si>
  <si>
    <t>資本金</t>
    <rPh sb="0" eb="2">
      <t>シホン</t>
    </rPh>
    <rPh sb="2" eb="3">
      <t>キン</t>
    </rPh>
    <phoneticPr fontId="3"/>
  </si>
  <si>
    <t>SU_CAPITAL</t>
    <phoneticPr fontId="3"/>
  </si>
  <si>
    <t>自己資本金</t>
    <rPh sb="0" eb="2">
      <t>ジコ</t>
    </rPh>
    <rPh sb="2" eb="4">
      <t>シホン</t>
    </rPh>
    <rPh sb="4" eb="5">
      <t>キン</t>
    </rPh>
    <phoneticPr fontId="3"/>
  </si>
  <si>
    <t>SU_OWNER_CAPITAL</t>
    <phoneticPr fontId="3"/>
  </si>
  <si>
    <t>設立登記年月日</t>
    <phoneticPr fontId="3"/>
  </si>
  <si>
    <t>SU_REGIST_DATE</t>
    <phoneticPr fontId="3"/>
  </si>
  <si>
    <t>設立登記年月日</t>
  </si>
  <si>
    <t>営業年数</t>
    <phoneticPr fontId="3"/>
  </si>
  <si>
    <t>SU_BUSINESS_YEARS</t>
    <phoneticPr fontId="3"/>
  </si>
  <si>
    <t>営業年数</t>
  </si>
  <si>
    <t>従業員数</t>
    <phoneticPr fontId="3"/>
  </si>
  <si>
    <t>SU_STAFF_NUM</t>
    <phoneticPr fontId="3"/>
  </si>
  <si>
    <t>従業員数</t>
  </si>
  <si>
    <t>問合せ先</t>
    <rPh sb="0" eb="2">
      <t>トイア</t>
    </rPh>
    <rPh sb="3" eb="4">
      <t>サキ</t>
    </rPh>
    <phoneticPr fontId="3"/>
  </si>
  <si>
    <t>Val</t>
    <phoneticPr fontId="3"/>
  </si>
  <si>
    <t>MST_SUPPLIER_LIST</t>
    <phoneticPr fontId="3"/>
  </si>
  <si>
    <t>SU_CHARGE_SECTION</t>
    <phoneticPr fontId="3"/>
  </si>
  <si>
    <t>SU_CHARGE_NAME</t>
    <phoneticPr fontId="3"/>
  </si>
  <si>
    <t>SU_CHARGE_NAME_PRONOUNCE</t>
    <phoneticPr fontId="3"/>
  </si>
  <si>
    <t>SU_CHARGE_TEL</t>
    <phoneticPr fontId="3"/>
  </si>
  <si>
    <t>SU_CHARGE_FAX</t>
    <phoneticPr fontId="3"/>
  </si>
  <si>
    <t>SU_CHARGE_MAIL</t>
    <phoneticPr fontId="3"/>
  </si>
  <si>
    <t>建設業の許可状況（経審情報）</t>
    <phoneticPr fontId="3"/>
  </si>
  <si>
    <t>入札参加資格情報</t>
    <rPh sb="0" eb="2">
      <t>ニュウサツ</t>
    </rPh>
    <rPh sb="2" eb="4">
      <t>サンカ</t>
    </rPh>
    <rPh sb="4" eb="6">
      <t>シカク</t>
    </rPh>
    <rPh sb="6" eb="8">
      <t>ジョウホウ</t>
    </rPh>
    <phoneticPr fontId="3"/>
  </si>
  <si>
    <t>建設業許可の種類</t>
    <phoneticPr fontId="3"/>
  </si>
  <si>
    <t>MST_SUPPLIER_KENSETSU_INFO</t>
    <phoneticPr fontId="3"/>
  </si>
  <si>
    <t>SU_PERMIT_KIND1</t>
    <phoneticPr fontId="3"/>
  </si>
  <si>
    <t>建設業許可番号</t>
    <rPh sb="0" eb="3">
      <t>ケンセツギョウ</t>
    </rPh>
    <rPh sb="3" eb="5">
      <t>キョカ</t>
    </rPh>
    <rPh sb="5" eb="7">
      <t>バンゴウ</t>
    </rPh>
    <phoneticPr fontId="3"/>
  </si>
  <si>
    <t>許可番号</t>
    <phoneticPr fontId="3"/>
  </si>
  <si>
    <t>MST_SUPPLIER_KENSETSU_INFO</t>
    <phoneticPr fontId="3"/>
  </si>
  <si>
    <t>SU_PERMIT_NUM1</t>
    <phoneticPr fontId="3"/>
  </si>
  <si>
    <t>第　号</t>
    <rPh sb="0" eb="1">
      <t>ダイ</t>
    </rPh>
    <rPh sb="2" eb="3">
      <t>ゴウ</t>
    </rPh>
    <phoneticPr fontId="3"/>
  </si>
  <si>
    <t>許可年月日</t>
    <phoneticPr fontId="3"/>
  </si>
  <si>
    <t>SU_PERMIT_DATE1</t>
    <phoneticPr fontId="3"/>
  </si>
  <si>
    <t>許可年月日</t>
    <rPh sb="0" eb="2">
      <t>キョカ</t>
    </rPh>
    <rPh sb="2" eb="5">
      <t>ネンガッピ</t>
    </rPh>
    <phoneticPr fontId="3"/>
  </si>
  <si>
    <t>建設業許可の種類</t>
    <phoneticPr fontId="3"/>
  </si>
  <si>
    <t>未使用</t>
    <rPh sb="0" eb="3">
      <t>ミシヨウ</t>
    </rPh>
    <phoneticPr fontId="3"/>
  </si>
  <si>
    <t>審査基準日</t>
    <phoneticPr fontId="3"/>
  </si>
  <si>
    <t>SU_EXAMINE_DATE</t>
    <phoneticPr fontId="3"/>
  </si>
  <si>
    <t>完成工事高合計(千円)</t>
    <phoneticPr fontId="3"/>
  </si>
  <si>
    <t>SU_FINISH_CONSTRUCT_COST</t>
    <phoneticPr fontId="3"/>
  </si>
  <si>
    <t>許可の種類</t>
    <phoneticPr fontId="3"/>
  </si>
  <si>
    <t>許可区分</t>
    <phoneticPr fontId="3"/>
  </si>
  <si>
    <t>総合評定値(P)</t>
  </si>
  <si>
    <t>完成工事高</t>
  </si>
  <si>
    <t>元請完成工事高</t>
  </si>
  <si>
    <t>希望順位</t>
    <rPh sb="0" eb="2">
      <t>キボウ</t>
    </rPh>
    <rPh sb="2" eb="4">
      <t>ジュンイ</t>
    </rPh>
    <phoneticPr fontId="3"/>
  </si>
  <si>
    <t>Table</t>
    <phoneticPr fontId="3"/>
  </si>
  <si>
    <t>MST_SUPPLIER_KENSETSU_KIND</t>
    <phoneticPr fontId="3"/>
  </si>
  <si>
    <t>SU_KIND_ID</t>
    <phoneticPr fontId="3"/>
  </si>
  <si>
    <t>SU_KIND_DIVIDE</t>
    <phoneticPr fontId="3"/>
  </si>
  <si>
    <t>SU_KIND_MARKS</t>
    <phoneticPr fontId="3"/>
  </si>
  <si>
    <t>SU_KIND_AVG</t>
    <phoneticPr fontId="3"/>
  </si>
  <si>
    <t>SU_KIND_AVG2</t>
    <phoneticPr fontId="3"/>
  </si>
  <si>
    <t>SU_KIND_REQUEST</t>
    <phoneticPr fontId="3"/>
  </si>
  <si>
    <t>TableVal</t>
    <phoneticPr fontId="3"/>
  </si>
  <si>
    <t>建築一式</t>
  </si>
  <si>
    <t>TableVal</t>
    <phoneticPr fontId="3"/>
  </si>
  <si>
    <t>MST_SUPPLIER_KENSETSU_KIND</t>
    <phoneticPr fontId="3"/>
  </si>
  <si>
    <t>大工</t>
  </si>
  <si>
    <t>左官</t>
  </si>
  <si>
    <t>とび・土工・コンクリート</t>
  </si>
  <si>
    <t>石</t>
  </si>
  <si>
    <t>屋根</t>
  </si>
  <si>
    <t>電気</t>
  </si>
  <si>
    <t>TableVal</t>
    <phoneticPr fontId="3"/>
  </si>
  <si>
    <t>MST_SUPPLIER_KENSETSU_KIND</t>
    <phoneticPr fontId="3"/>
  </si>
  <si>
    <t>管</t>
  </si>
  <si>
    <t>TableVal</t>
    <phoneticPr fontId="3"/>
  </si>
  <si>
    <t>MST_SUPPLIER_KENSETSU_KIND</t>
    <phoneticPr fontId="3"/>
  </si>
  <si>
    <t>タイル・レンガ・ブロック</t>
  </si>
  <si>
    <t>MST_SUPPLIER_KENSETSU_KIND</t>
    <phoneticPr fontId="3"/>
  </si>
  <si>
    <t>鋼構造物</t>
  </si>
  <si>
    <t>TableVal</t>
    <phoneticPr fontId="3"/>
  </si>
  <si>
    <t>MST_SUPPLIER_KENSETSU_KIND</t>
    <phoneticPr fontId="3"/>
  </si>
  <si>
    <t>鉄筋</t>
  </si>
  <si>
    <t>TableVal</t>
    <phoneticPr fontId="3"/>
  </si>
  <si>
    <t>MST_SUPPLIER_KENSETSU_KIND</t>
    <phoneticPr fontId="3"/>
  </si>
  <si>
    <t>舗装</t>
  </si>
  <si>
    <t>TableVal</t>
    <phoneticPr fontId="3"/>
  </si>
  <si>
    <t>MST_SUPPLIER_KENSETSU_KIND</t>
    <phoneticPr fontId="3"/>
  </si>
  <si>
    <t>しゅんせつ</t>
  </si>
  <si>
    <t>MST_SUPPLIER_KENSETSU_KIND</t>
    <phoneticPr fontId="3"/>
  </si>
  <si>
    <t>板金</t>
  </si>
  <si>
    <t>ガラス</t>
  </si>
  <si>
    <t>塗装</t>
  </si>
  <si>
    <t>TableVal</t>
    <phoneticPr fontId="3"/>
  </si>
  <si>
    <t>MST_SUPPLIER_KENSETSU_KIND</t>
    <phoneticPr fontId="3"/>
  </si>
  <si>
    <t>防水</t>
  </si>
  <si>
    <t>内装仕上</t>
  </si>
  <si>
    <t>機械器具設置</t>
  </si>
  <si>
    <t>熱絶縁</t>
  </si>
  <si>
    <t>電気通信</t>
  </si>
  <si>
    <t>TableVal</t>
    <phoneticPr fontId="3"/>
  </si>
  <si>
    <t>造園</t>
  </si>
  <si>
    <t>TableVal</t>
    <phoneticPr fontId="3"/>
  </si>
  <si>
    <t>MST_SUPPLIER_KENSETSU_KIND</t>
    <phoneticPr fontId="3"/>
  </si>
  <si>
    <t>さく井</t>
  </si>
  <si>
    <t>MST_SUPPLIER_KENSETSU_KIND</t>
    <phoneticPr fontId="3"/>
  </si>
  <si>
    <t>建具</t>
  </si>
  <si>
    <t>水道施設</t>
  </si>
  <si>
    <t>消防施設</t>
  </si>
  <si>
    <t>清掃施設</t>
  </si>
  <si>
    <t>解体工事</t>
    <rPh sb="0" eb="2">
      <t>カイタイ</t>
    </rPh>
    <rPh sb="2" eb="4">
      <t>コウジ</t>
    </rPh>
    <phoneticPr fontId="17"/>
  </si>
  <si>
    <t>入札参加希望工種</t>
    <phoneticPr fontId="3"/>
  </si>
  <si>
    <t>工種ID</t>
    <rPh sb="0" eb="2">
      <t>コウシュ</t>
    </rPh>
    <phoneticPr fontId="3"/>
  </si>
  <si>
    <t>第1希望</t>
    <rPh sb="0" eb="1">
      <t>ダイ</t>
    </rPh>
    <rPh sb="2" eb="4">
      <t>キボウ</t>
    </rPh>
    <phoneticPr fontId="17"/>
  </si>
  <si>
    <t>入札希望</t>
    <rPh sb="0" eb="2">
      <t>ニュウサツ</t>
    </rPh>
    <rPh sb="2" eb="4">
      <t>キボウ</t>
    </rPh>
    <phoneticPr fontId="3"/>
  </si>
  <si>
    <t>第2希望</t>
    <rPh sb="0" eb="1">
      <t>ダイ</t>
    </rPh>
    <rPh sb="2" eb="4">
      <t>キボウ</t>
    </rPh>
    <phoneticPr fontId="17"/>
  </si>
  <si>
    <t>〃</t>
    <phoneticPr fontId="3"/>
  </si>
  <si>
    <t>第3希望</t>
    <rPh sb="0" eb="1">
      <t>ダイ</t>
    </rPh>
    <rPh sb="2" eb="4">
      <t>キボウ</t>
    </rPh>
    <phoneticPr fontId="17"/>
  </si>
  <si>
    <t>〃</t>
    <phoneticPr fontId="3"/>
  </si>
  <si>
    <t>第4希望</t>
    <rPh sb="0" eb="1">
      <t>ダイ</t>
    </rPh>
    <rPh sb="2" eb="4">
      <t>キボウ</t>
    </rPh>
    <phoneticPr fontId="17"/>
  </si>
  <si>
    <t>第5希望</t>
    <rPh sb="0" eb="1">
      <t>ダイ</t>
    </rPh>
    <rPh sb="2" eb="4">
      <t>キボウ</t>
    </rPh>
    <phoneticPr fontId="17"/>
  </si>
  <si>
    <t>〃</t>
    <phoneticPr fontId="3"/>
  </si>
  <si>
    <t>評点</t>
    <rPh sb="0" eb="2">
      <t>ヒョウテン</t>
    </rPh>
    <phoneticPr fontId="3"/>
  </si>
  <si>
    <t>評点（Ｘ２）</t>
  </si>
  <si>
    <t>SU_RATING_X2</t>
  </si>
  <si>
    <t>評点（Ｙ）　</t>
  </si>
  <si>
    <t>SU_RATING_Y</t>
  </si>
  <si>
    <t>評点（Ｗ）　</t>
  </si>
  <si>
    <t>SU_RATING_W</t>
    <phoneticPr fontId="3"/>
  </si>
  <si>
    <t>技 術 職 員 数</t>
  </si>
  <si>
    <t>1級</t>
  </si>
  <si>
    <t>SU_STAFF1</t>
  </si>
  <si>
    <t>一級合計</t>
    <rPh sb="0" eb="2">
      <t>１キュウ</t>
    </rPh>
    <rPh sb="2" eb="4">
      <t>ゴウケイ</t>
    </rPh>
    <phoneticPr fontId="3"/>
  </si>
  <si>
    <t>2級</t>
  </si>
  <si>
    <t>SU_STAFF2</t>
    <phoneticPr fontId="3"/>
  </si>
  <si>
    <t>二級合計</t>
    <rPh sb="0" eb="2">
      <t>ニキュウ</t>
    </rPh>
    <rPh sb="2" eb="4">
      <t>ゴウケイ</t>
    </rPh>
    <phoneticPr fontId="3"/>
  </si>
  <si>
    <t>3級</t>
  </si>
  <si>
    <t>SU_STAFF_OTHERS</t>
  </si>
  <si>
    <t>その他合計</t>
    <rPh sb="2" eb="3">
      <t>タ</t>
    </rPh>
    <rPh sb="3" eb="5">
      <t>ゴウケイ</t>
    </rPh>
    <phoneticPr fontId="3"/>
  </si>
  <si>
    <t>[END]</t>
    <phoneticPr fontId="3"/>
  </si>
  <si>
    <t>KeyWord1</t>
    <phoneticPr fontId="3"/>
  </si>
  <si>
    <t>技術者名簿</t>
    <rPh sb="0" eb="3">
      <t>ギジュツシャ</t>
    </rPh>
    <rPh sb="3" eb="5">
      <t>メイボ</t>
    </rPh>
    <phoneticPr fontId="3"/>
  </si>
  <si>
    <t>編集タイプ</t>
    <rPh sb="0" eb="2">
      <t>ヘンシュウ</t>
    </rPh>
    <phoneticPr fontId="3"/>
  </si>
  <si>
    <t>技術者氏名（漢字）</t>
    <rPh sb="0" eb="3">
      <t>ギジュツシャ</t>
    </rPh>
    <rPh sb="3" eb="5">
      <t>シメイ</t>
    </rPh>
    <rPh sb="6" eb="8">
      <t>カンジ</t>
    </rPh>
    <phoneticPr fontId="10"/>
  </si>
  <si>
    <t>技術者氏名（カナ）</t>
    <rPh sb="0" eb="3">
      <t>ギジュツシャ</t>
    </rPh>
    <rPh sb="3" eb="5">
      <t>シメイ</t>
    </rPh>
    <phoneticPr fontId="10"/>
  </si>
  <si>
    <t>生年月日</t>
    <rPh sb="0" eb="2">
      <t>セイネン</t>
    </rPh>
    <rPh sb="2" eb="4">
      <t>ガッピ</t>
    </rPh>
    <phoneticPr fontId="10"/>
  </si>
  <si>
    <t>有資格区分０１</t>
    <rPh sb="0" eb="1">
      <t>ユウ</t>
    </rPh>
    <rPh sb="1" eb="3">
      <t>シカク</t>
    </rPh>
    <rPh sb="3" eb="5">
      <t>クブン</t>
    </rPh>
    <phoneticPr fontId="10"/>
  </si>
  <si>
    <t>有資格区分０２</t>
    <rPh sb="0" eb="1">
      <t>ユウ</t>
    </rPh>
    <rPh sb="1" eb="3">
      <t>シカク</t>
    </rPh>
    <rPh sb="3" eb="5">
      <t>クブン</t>
    </rPh>
    <phoneticPr fontId="10"/>
  </si>
  <si>
    <t>有資格区分０３</t>
    <rPh sb="0" eb="1">
      <t>ユウ</t>
    </rPh>
    <rPh sb="1" eb="3">
      <t>シカク</t>
    </rPh>
    <rPh sb="3" eb="5">
      <t>クブン</t>
    </rPh>
    <phoneticPr fontId="10"/>
  </si>
  <si>
    <t>有資格区分０４</t>
    <rPh sb="0" eb="1">
      <t>ユウ</t>
    </rPh>
    <rPh sb="1" eb="3">
      <t>シカク</t>
    </rPh>
    <rPh sb="3" eb="5">
      <t>クブン</t>
    </rPh>
    <phoneticPr fontId="10"/>
  </si>
  <si>
    <t>監理技術者</t>
    <phoneticPr fontId="3"/>
  </si>
  <si>
    <t>監理技術者証番号</t>
    <rPh sb="0" eb="2">
      <t>カンリ</t>
    </rPh>
    <rPh sb="2" eb="4">
      <t>ギジュツ</t>
    </rPh>
    <rPh sb="4" eb="5">
      <t>シャ</t>
    </rPh>
    <rPh sb="5" eb="6">
      <t>ショウ</t>
    </rPh>
    <rPh sb="6" eb="8">
      <t>バンゴウ</t>
    </rPh>
    <phoneticPr fontId="10"/>
  </si>
  <si>
    <t>監理技術者交付日</t>
    <rPh sb="0" eb="2">
      <t>カンリ</t>
    </rPh>
    <rPh sb="2" eb="4">
      <t>ギジュツ</t>
    </rPh>
    <rPh sb="4" eb="5">
      <t>シャ</t>
    </rPh>
    <rPh sb="5" eb="7">
      <t>コウフ</t>
    </rPh>
    <rPh sb="7" eb="8">
      <t>ビ</t>
    </rPh>
    <phoneticPr fontId="10"/>
  </si>
  <si>
    <t>監理技術者有効期限</t>
    <rPh sb="0" eb="2">
      <t>カンリ</t>
    </rPh>
    <rPh sb="2" eb="4">
      <t>ギジュツ</t>
    </rPh>
    <rPh sb="4" eb="5">
      <t>シャ</t>
    </rPh>
    <rPh sb="5" eb="7">
      <t>ユウコウ</t>
    </rPh>
    <rPh sb="7" eb="9">
      <t>キゲン</t>
    </rPh>
    <phoneticPr fontId="10"/>
  </si>
  <si>
    <t>経営管理責任者</t>
    <phoneticPr fontId="3"/>
  </si>
  <si>
    <t>専任技術者</t>
    <phoneticPr fontId="3"/>
  </si>
  <si>
    <t>Table</t>
    <phoneticPr fontId="3"/>
  </si>
  <si>
    <t>MST_SUPPLIER_KENSETSU_ENGINEER</t>
    <phoneticPr fontId="3"/>
  </si>
  <si>
    <t>GJS_ID</t>
    <phoneticPr fontId="3"/>
  </si>
  <si>
    <t>#Judge</t>
    <phoneticPr fontId="3"/>
  </si>
  <si>
    <t>GJS_NAME</t>
  </si>
  <si>
    <t>%GJS_KANA</t>
    <phoneticPr fontId="3"/>
  </si>
  <si>
    <t>%GJS_SEINENGAPPI</t>
    <phoneticPr fontId="3"/>
  </si>
  <si>
    <t>GJS_YUSIKAKU01</t>
  </si>
  <si>
    <t>GJS_YUSIKAKU02</t>
  </si>
  <si>
    <t>GJS_YUSIKAKU03</t>
  </si>
  <si>
    <t>GJS_YUSIKAKU04</t>
  </si>
  <si>
    <t>GJS_KANRI_KUBUN</t>
    <phoneticPr fontId="3"/>
  </si>
  <si>
    <t>GJS_KNRGJS_CD</t>
  </si>
  <si>
    <t>GJS_KNRGJS_KOUFU_DATE</t>
  </si>
  <si>
    <t>GJS_KNRGJS_YUKOU_DATE</t>
  </si>
  <si>
    <t>GJS_KEIEI_KUBUN</t>
    <phoneticPr fontId="3"/>
  </si>
  <si>
    <t>GJS_SENNIN_KUBUN</t>
    <phoneticPr fontId="3"/>
  </si>
  <si>
    <t>1人目</t>
    <rPh sb="1" eb="2">
      <t>ニン</t>
    </rPh>
    <rPh sb="2" eb="3">
      <t>メ</t>
    </rPh>
    <phoneticPr fontId="3"/>
  </si>
  <si>
    <t>TableVal</t>
    <phoneticPr fontId="3"/>
  </si>
  <si>
    <t>2人目</t>
    <rPh sb="1" eb="2">
      <t>ニン</t>
    </rPh>
    <rPh sb="2" eb="3">
      <t>メ</t>
    </rPh>
    <phoneticPr fontId="3"/>
  </si>
  <si>
    <t>3人目</t>
    <rPh sb="1" eb="2">
      <t>ニン</t>
    </rPh>
    <rPh sb="2" eb="3">
      <t>メ</t>
    </rPh>
    <phoneticPr fontId="3"/>
  </si>
  <si>
    <t>4人目</t>
    <rPh sb="1" eb="2">
      <t>ニン</t>
    </rPh>
    <rPh sb="2" eb="3">
      <t>メ</t>
    </rPh>
    <phoneticPr fontId="3"/>
  </si>
  <si>
    <t>5人目</t>
    <rPh sb="1" eb="2">
      <t>ニン</t>
    </rPh>
    <rPh sb="2" eb="3">
      <t>メ</t>
    </rPh>
    <phoneticPr fontId="3"/>
  </si>
  <si>
    <t>6人目</t>
    <rPh sb="1" eb="2">
      <t>ニン</t>
    </rPh>
    <rPh sb="2" eb="3">
      <t>メ</t>
    </rPh>
    <phoneticPr fontId="3"/>
  </si>
  <si>
    <t>7人目</t>
    <rPh sb="1" eb="2">
      <t>ニン</t>
    </rPh>
    <rPh sb="2" eb="3">
      <t>メ</t>
    </rPh>
    <phoneticPr fontId="3"/>
  </si>
  <si>
    <t>8人目</t>
    <rPh sb="1" eb="2">
      <t>ニン</t>
    </rPh>
    <rPh sb="2" eb="3">
      <t>メ</t>
    </rPh>
    <phoneticPr fontId="3"/>
  </si>
  <si>
    <t>9人目</t>
    <rPh sb="1" eb="2">
      <t>ニン</t>
    </rPh>
    <rPh sb="2" eb="3">
      <t>メ</t>
    </rPh>
    <phoneticPr fontId="3"/>
  </si>
  <si>
    <t>10人目</t>
    <rPh sb="2" eb="3">
      <t>ニン</t>
    </rPh>
    <rPh sb="3" eb="4">
      <t>メ</t>
    </rPh>
    <phoneticPr fontId="3"/>
  </si>
  <si>
    <t>11人目</t>
    <rPh sb="2" eb="3">
      <t>ニン</t>
    </rPh>
    <rPh sb="3" eb="4">
      <t>メ</t>
    </rPh>
    <phoneticPr fontId="3"/>
  </si>
  <si>
    <t>12人目</t>
    <rPh sb="2" eb="3">
      <t>ニン</t>
    </rPh>
    <rPh sb="3" eb="4">
      <t>メ</t>
    </rPh>
    <phoneticPr fontId="3"/>
  </si>
  <si>
    <t>13人目</t>
    <rPh sb="2" eb="3">
      <t>ニン</t>
    </rPh>
    <rPh sb="3" eb="4">
      <t>メ</t>
    </rPh>
    <phoneticPr fontId="3"/>
  </si>
  <si>
    <t>14人目</t>
    <rPh sb="2" eb="3">
      <t>ニン</t>
    </rPh>
    <rPh sb="3" eb="4">
      <t>メ</t>
    </rPh>
    <phoneticPr fontId="3"/>
  </si>
  <si>
    <t>15人目</t>
    <rPh sb="2" eb="3">
      <t>ニン</t>
    </rPh>
    <rPh sb="3" eb="4">
      <t>メ</t>
    </rPh>
    <phoneticPr fontId="3"/>
  </si>
  <si>
    <t>16人目</t>
    <rPh sb="2" eb="3">
      <t>ニン</t>
    </rPh>
    <rPh sb="3" eb="4">
      <t>メ</t>
    </rPh>
    <phoneticPr fontId="3"/>
  </si>
  <si>
    <t>17人目</t>
    <rPh sb="2" eb="3">
      <t>ニン</t>
    </rPh>
    <rPh sb="3" eb="4">
      <t>メ</t>
    </rPh>
    <phoneticPr fontId="3"/>
  </si>
  <si>
    <t>18人目</t>
    <rPh sb="2" eb="3">
      <t>ニン</t>
    </rPh>
    <rPh sb="3" eb="4">
      <t>メ</t>
    </rPh>
    <phoneticPr fontId="3"/>
  </si>
  <si>
    <t>19人目</t>
    <rPh sb="2" eb="3">
      <t>ニン</t>
    </rPh>
    <rPh sb="3" eb="4">
      <t>メ</t>
    </rPh>
    <phoneticPr fontId="3"/>
  </si>
  <si>
    <t>20人目</t>
    <rPh sb="2" eb="3">
      <t>ニン</t>
    </rPh>
    <rPh sb="3" eb="4">
      <t>メ</t>
    </rPh>
    <phoneticPr fontId="3"/>
  </si>
  <si>
    <t>21人目</t>
    <rPh sb="2" eb="3">
      <t>ニン</t>
    </rPh>
    <rPh sb="3" eb="4">
      <t>メ</t>
    </rPh>
    <phoneticPr fontId="3"/>
  </si>
  <si>
    <t>22人目</t>
    <rPh sb="2" eb="3">
      <t>ニン</t>
    </rPh>
    <rPh sb="3" eb="4">
      <t>メ</t>
    </rPh>
    <phoneticPr fontId="3"/>
  </si>
  <si>
    <t>23人目</t>
    <rPh sb="2" eb="3">
      <t>ニン</t>
    </rPh>
    <rPh sb="3" eb="4">
      <t>メ</t>
    </rPh>
    <phoneticPr fontId="3"/>
  </si>
  <si>
    <t>24人目</t>
    <rPh sb="2" eb="3">
      <t>ニン</t>
    </rPh>
    <rPh sb="3" eb="4">
      <t>メ</t>
    </rPh>
    <phoneticPr fontId="3"/>
  </si>
  <si>
    <t>25人目</t>
    <rPh sb="2" eb="3">
      <t>ニン</t>
    </rPh>
    <rPh sb="3" eb="4">
      <t>メ</t>
    </rPh>
    <phoneticPr fontId="3"/>
  </si>
  <si>
    <t>26人目</t>
    <rPh sb="2" eb="3">
      <t>ニン</t>
    </rPh>
    <rPh sb="3" eb="4">
      <t>メ</t>
    </rPh>
    <phoneticPr fontId="3"/>
  </si>
  <si>
    <t>27人目</t>
    <rPh sb="2" eb="3">
      <t>ニン</t>
    </rPh>
    <rPh sb="3" eb="4">
      <t>メ</t>
    </rPh>
    <phoneticPr fontId="3"/>
  </si>
  <si>
    <t>28人目</t>
    <rPh sb="2" eb="3">
      <t>ニン</t>
    </rPh>
    <rPh sb="3" eb="4">
      <t>メ</t>
    </rPh>
    <phoneticPr fontId="3"/>
  </si>
  <si>
    <t>29人目</t>
    <rPh sb="2" eb="3">
      <t>ニン</t>
    </rPh>
    <rPh sb="3" eb="4">
      <t>メ</t>
    </rPh>
    <phoneticPr fontId="3"/>
  </si>
  <si>
    <t>30人目</t>
    <rPh sb="2" eb="3">
      <t>ニン</t>
    </rPh>
    <rPh sb="3" eb="4">
      <t>メ</t>
    </rPh>
    <phoneticPr fontId="3"/>
  </si>
  <si>
    <t xml:space="preserve"> No</t>
    <phoneticPr fontId="3"/>
  </si>
  <si>
    <t>常勤技術者名簿（建設工事）</t>
    <phoneticPr fontId="3"/>
  </si>
  <si>
    <t>No</t>
    <phoneticPr fontId="3"/>
  </si>
  <si>
    <t>生年月日</t>
    <rPh sb="0" eb="2">
      <t>セイネン</t>
    </rPh>
    <rPh sb="2" eb="4">
      <t>ガッピ</t>
    </rPh>
    <phoneticPr fontId="3"/>
  </si>
  <si>
    <t>有資格区分</t>
    <rPh sb="0" eb="1">
      <t>ユウ</t>
    </rPh>
    <rPh sb="1" eb="3">
      <t>シカク</t>
    </rPh>
    <rPh sb="3" eb="5">
      <t>クブン</t>
    </rPh>
    <phoneticPr fontId="3"/>
  </si>
  <si>
    <t>監理技術者</t>
    <rPh sb="0" eb="2">
      <t>カンリ</t>
    </rPh>
    <rPh sb="2" eb="5">
      <t>ギジュツシャ</t>
    </rPh>
    <phoneticPr fontId="3"/>
  </si>
  <si>
    <t>経営管理責任者</t>
    <phoneticPr fontId="3"/>
  </si>
  <si>
    <t>専任
技術者</t>
    <rPh sb="0" eb="2">
      <t>センニン</t>
    </rPh>
    <rPh sb="3" eb="6">
      <t>ギジュツシャ</t>
    </rPh>
    <phoneticPr fontId="3"/>
  </si>
  <si>
    <t>コード</t>
    <phoneticPr fontId="3"/>
  </si>
  <si>
    <t>資格名称</t>
    <rPh sb="0" eb="2">
      <t>シカク</t>
    </rPh>
    <rPh sb="2" eb="4">
      <t>メイショウ</t>
    </rPh>
    <phoneticPr fontId="3"/>
  </si>
  <si>
    <t>交付番号</t>
    <rPh sb="0" eb="2">
      <t>コウフ</t>
    </rPh>
    <rPh sb="2" eb="4">
      <t>バンゴウ</t>
    </rPh>
    <phoneticPr fontId="3"/>
  </si>
  <si>
    <t>資格者証交付番号</t>
    <phoneticPr fontId="3"/>
  </si>
  <si>
    <t>交付日</t>
    <rPh sb="0" eb="2">
      <t>コウフ</t>
    </rPh>
    <rPh sb="2" eb="3">
      <t>ヒ</t>
    </rPh>
    <phoneticPr fontId="3"/>
  </si>
  <si>
    <t>有効期限</t>
    <rPh sb="0" eb="2">
      <t>ユウコウ</t>
    </rPh>
    <rPh sb="2" eb="4">
      <t>キゲン</t>
    </rPh>
    <phoneticPr fontId="3"/>
  </si>
  <si>
    <t>希望順位</t>
    <rPh sb="0" eb="2">
      <t>キボウ</t>
    </rPh>
    <rPh sb="2" eb="4">
      <t>ジュンイ</t>
    </rPh>
    <phoneticPr fontId="3"/>
  </si>
  <si>
    <t>解体工事</t>
  </si>
  <si>
    <t>前付与</t>
    <rPh sb="0" eb="1">
      <t>マエ</t>
    </rPh>
    <rPh sb="1" eb="3">
      <t>フヨ</t>
    </rPh>
    <phoneticPr fontId="3"/>
  </si>
  <si>
    <t>後付与</t>
    <rPh sb="0" eb="1">
      <t>アト</t>
    </rPh>
    <rPh sb="1" eb="3">
      <t>フヨ</t>
    </rPh>
    <phoneticPr fontId="3"/>
  </si>
  <si>
    <t>Version6</t>
    <phoneticPr fontId="3"/>
  </si>
  <si>
    <t>（株）</t>
    <phoneticPr fontId="3"/>
  </si>
  <si>
    <t>（有）</t>
    <phoneticPr fontId="3"/>
  </si>
  <si>
    <t>(合資)</t>
    <phoneticPr fontId="3"/>
  </si>
  <si>
    <t>(合名)</t>
    <phoneticPr fontId="3"/>
  </si>
  <si>
    <t>県外</t>
    <rPh sb="0" eb="2">
      <t>ケンガイ</t>
    </rPh>
    <phoneticPr fontId="3"/>
  </si>
  <si>
    <t>所在地</t>
    <rPh sb="0" eb="3">
      <t>ショザイチ</t>
    </rPh>
    <phoneticPr fontId="3"/>
  </si>
  <si>
    <t>美浜町（令和５・６年度）</t>
    <rPh sb="0" eb="3">
      <t>ミハマチョウ</t>
    </rPh>
    <rPh sb="4" eb="5">
      <t>レイ</t>
    </rPh>
    <rPh sb="5" eb="6">
      <t>ワ</t>
    </rPh>
    <rPh sb="9" eb="11">
      <t>ネンドヘイネンド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</si>
</sst>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76" formatCode="#,##0_ "/>
    <numFmt numFmtId="177" formatCode="#,##0\ &quot;人&quot;"/>
    <numFmt numFmtId="178" formatCode="#,##0\ &quot;年&quot;"/>
    <numFmt numFmtId="179" formatCode="[$-411]ggge&quot;年&quot;m&quot;月&quot;d&quot;日&quot;;@"/>
    <numFmt numFmtId="180" formatCode="#,##0\ &quot;千円&quot;"/>
    <numFmt numFmtId="181" formatCode="[$-411]ggyy&quot;年&quot;m&quot;月&quot;d&quot;日&quot;"/>
  </numFmts>
  <fonts count="26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9"/>
      <name val="ＭＳ 明朝"/>
      <family val="1"/>
      <charset val="128"/>
    </font>
    <font>
      <sz val="6"/>
      <name val="ＭＳ 明朝"/>
      <family val="1"/>
      <charset val="128"/>
    </font>
    <font>
      <u/>
      <sz val="11"/>
      <color indexed="12"/>
      <name val="ＭＳ Ｐゴシック"/>
      <family val="3"/>
      <charset val="128"/>
    </font>
    <font>
      <sz val="9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10"/>
      <name val="HGPｺﾞｼｯｸM"/>
      <family val="3"/>
      <charset val="128"/>
    </font>
    <font>
      <sz val="10"/>
      <name val="ＭＳ ゴシック"/>
      <family val="3"/>
      <charset val="128"/>
    </font>
    <font>
      <b/>
      <sz val="10"/>
      <name val="ＭＳ ゴシック"/>
      <family val="3"/>
      <charset val="128"/>
    </font>
    <font>
      <b/>
      <sz val="9"/>
      <color indexed="10"/>
      <name val="ＭＳ Ｐゴシック"/>
      <family val="3"/>
      <charset val="128"/>
    </font>
    <font>
      <b/>
      <sz val="8"/>
      <name val="ＭＳ Ｐゴシック"/>
      <family val="3"/>
      <charset val="128"/>
    </font>
    <font>
      <sz val="10"/>
      <color indexed="10"/>
      <name val="ＭＳ ゴシック"/>
      <family val="3"/>
      <charset val="128"/>
    </font>
    <font>
      <sz val="11"/>
      <name val="ＭＳ Ｐゴシック"/>
      <family val="3"/>
      <charset val="128"/>
    </font>
    <font>
      <b/>
      <sz val="9"/>
      <name val="ＭＳ ゴシック"/>
      <family val="3"/>
      <charset val="128"/>
    </font>
    <font>
      <b/>
      <sz val="18"/>
      <color indexed="56"/>
      <name val="ＭＳ Ｐゴシック"/>
      <family val="3"/>
      <charset val="128"/>
    </font>
    <font>
      <sz val="9"/>
      <color rgb="FFFF0000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indexed="8"/>
      <name val="ＭＳ 明朝"/>
      <family val="1"/>
      <charset val="128"/>
    </font>
    <font>
      <sz val="16"/>
      <color indexed="8"/>
      <name val="ＭＳ 明朝"/>
      <family val="1"/>
      <charset val="128"/>
    </font>
    <font>
      <sz val="10"/>
      <color indexed="8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9"/>
      <color indexed="8"/>
      <name val="ＭＳ 明朝"/>
      <family val="1"/>
      <charset val="128"/>
    </font>
  </fonts>
  <fills count="12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CC"/>
        <bgColor indexed="64"/>
      </patternFill>
    </fill>
  </fills>
  <borders count="4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10"/>
      </right>
      <top/>
      <bottom/>
      <diagonal/>
    </border>
    <border>
      <left style="thick">
        <color indexed="10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1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10"/>
      </left>
      <right/>
      <top style="thin">
        <color indexed="64"/>
      </top>
      <bottom style="thick">
        <color indexed="10"/>
      </bottom>
      <diagonal/>
    </border>
    <border>
      <left/>
      <right style="thick">
        <color indexed="10"/>
      </right>
      <top style="thin">
        <color indexed="64"/>
      </top>
      <bottom style="thick">
        <color indexed="10"/>
      </bottom>
      <diagonal/>
    </border>
    <border>
      <left style="thick">
        <color indexed="10"/>
      </left>
      <right/>
      <top style="thick">
        <color indexed="10"/>
      </top>
      <bottom style="thin">
        <color indexed="64"/>
      </bottom>
      <diagonal/>
    </border>
    <border>
      <left/>
      <right style="thick">
        <color indexed="10"/>
      </right>
      <top style="thick">
        <color indexed="10"/>
      </top>
      <bottom style="thin">
        <color indexed="64"/>
      </bottom>
      <diagonal/>
    </border>
    <border>
      <left style="medium">
        <color indexed="10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10"/>
      </right>
      <top style="thin">
        <color indexed="64"/>
      </top>
      <bottom style="thin">
        <color indexed="64"/>
      </bottom>
      <diagonal/>
    </border>
    <border>
      <left style="medium">
        <color indexed="10"/>
      </left>
      <right/>
      <top style="thin">
        <color indexed="64"/>
      </top>
      <bottom style="medium">
        <color indexed="10"/>
      </bottom>
      <diagonal/>
    </border>
    <border>
      <left/>
      <right style="medium">
        <color indexed="10"/>
      </right>
      <top style="thin">
        <color indexed="64"/>
      </top>
      <bottom style="medium">
        <color indexed="10"/>
      </bottom>
      <diagonal/>
    </border>
    <border>
      <left style="medium">
        <color indexed="10"/>
      </left>
      <right/>
      <top style="medium">
        <color indexed="10"/>
      </top>
      <bottom style="thin">
        <color indexed="64"/>
      </bottom>
      <diagonal/>
    </border>
    <border>
      <left/>
      <right style="medium">
        <color indexed="10"/>
      </right>
      <top style="medium">
        <color indexed="1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8">
    <xf numFmtId="0" fontId="0" fillId="0" borderId="0">
      <alignment vertical="center"/>
    </xf>
    <xf numFmtId="0" fontId="6" fillId="0" borderId="0" applyNumberFormat="0" applyFill="0" applyBorder="0" applyAlignment="0" applyProtection="0">
      <alignment vertical="top"/>
      <protection locked="0"/>
    </xf>
    <xf numFmtId="0" fontId="15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" fillId="0" borderId="0">
      <alignment vertical="center"/>
    </xf>
    <xf numFmtId="0" fontId="15" fillId="0" borderId="0"/>
    <xf numFmtId="0" fontId="1" fillId="0" borderId="0">
      <alignment vertical="center"/>
    </xf>
  </cellStyleXfs>
  <cellXfs count="348">
    <xf numFmtId="0" fontId="0" fillId="0" borderId="0" xfId="0">
      <alignment vertical="center"/>
    </xf>
    <xf numFmtId="0" fontId="4" fillId="0" borderId="0" xfId="0" applyNumberFormat="1" applyFont="1" applyBorder="1" applyAlignment="1" applyProtection="1">
      <alignment vertical="center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Continuous" vertical="center"/>
    </xf>
    <xf numFmtId="0" fontId="4" fillId="0" borderId="0" xfId="0" applyNumberFormat="1" applyFont="1" applyBorder="1" applyAlignment="1" applyProtection="1">
      <alignment horizontal="distributed" vertical="center"/>
    </xf>
    <xf numFmtId="0" fontId="4" fillId="0" borderId="1" xfId="0" applyNumberFormat="1" applyFont="1" applyBorder="1" applyAlignment="1" applyProtection="1">
      <alignment vertical="center"/>
    </xf>
    <xf numFmtId="0" fontId="4" fillId="0" borderId="2" xfId="0" applyNumberFormat="1" applyFont="1" applyBorder="1" applyAlignment="1" applyProtection="1">
      <alignment vertical="center"/>
    </xf>
    <xf numFmtId="0" fontId="4" fillId="0" borderId="3" xfId="0" applyNumberFormat="1" applyFont="1" applyBorder="1" applyAlignment="1" applyProtection="1">
      <alignment vertical="center"/>
    </xf>
    <xf numFmtId="0" fontId="4" fillId="0" borderId="0" xfId="0" applyNumberFormat="1" applyFont="1" applyAlignment="1" applyProtection="1">
      <alignment vertical="center"/>
    </xf>
    <xf numFmtId="0" fontId="4" fillId="0" borderId="4" xfId="0" applyNumberFormat="1" applyFont="1" applyBorder="1" applyAlignment="1" applyProtection="1">
      <alignment vertical="center"/>
    </xf>
    <xf numFmtId="0" fontId="4" fillId="0" borderId="5" xfId="0" applyNumberFormat="1" applyFont="1" applyBorder="1" applyAlignment="1" applyProtection="1">
      <alignment vertical="center"/>
    </xf>
    <xf numFmtId="0" fontId="4" fillId="0" borderId="6" xfId="0" applyNumberFormat="1" applyFont="1" applyBorder="1" applyAlignment="1" applyProtection="1">
      <alignment vertical="center"/>
    </xf>
    <xf numFmtId="0" fontId="4" fillId="0" borderId="1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vertical="center"/>
    </xf>
    <xf numFmtId="0" fontId="4" fillId="0" borderId="8" xfId="0" applyNumberFormat="1" applyFont="1" applyBorder="1" applyAlignment="1" applyProtection="1">
      <alignment vertical="center"/>
    </xf>
    <xf numFmtId="0" fontId="4" fillId="0" borderId="9" xfId="0" applyNumberFormat="1" applyFont="1" applyBorder="1" applyAlignment="1" applyProtection="1">
      <alignment horizontal="center" vertical="center"/>
    </xf>
    <xf numFmtId="49" fontId="4" fillId="0" borderId="10" xfId="0" applyNumberFormat="1" applyFont="1" applyBorder="1" applyAlignment="1" applyProtection="1">
      <alignment vertical="center"/>
    </xf>
    <xf numFmtId="0" fontId="4" fillId="0" borderId="11" xfId="0" applyNumberFormat="1" applyFont="1" applyBorder="1" applyAlignment="1" applyProtection="1">
      <alignment horizontal="center" vertical="center"/>
    </xf>
    <xf numFmtId="0" fontId="4" fillId="0" borderId="12" xfId="0" applyNumberFormat="1" applyFont="1" applyBorder="1" applyAlignment="1" applyProtection="1">
      <alignment horizontal="centerContinuous" vertical="center"/>
    </xf>
    <xf numFmtId="0" fontId="4" fillId="0" borderId="7" xfId="0" applyNumberFormat="1" applyFont="1" applyBorder="1" applyAlignment="1" applyProtection="1">
      <alignment horizontal="centerContinuous" vertical="center"/>
    </xf>
    <xf numFmtId="0" fontId="4" fillId="0" borderId="10" xfId="0" applyNumberFormat="1" applyFont="1" applyBorder="1" applyAlignment="1" applyProtection="1">
      <alignment vertical="center"/>
    </xf>
    <xf numFmtId="0" fontId="4" fillId="0" borderId="13" xfId="0" applyNumberFormat="1" applyFont="1" applyBorder="1" applyAlignment="1" applyProtection="1">
      <alignment vertical="center"/>
    </xf>
    <xf numFmtId="0" fontId="4" fillId="0" borderId="0" xfId="0" applyNumberFormat="1" applyFont="1" applyBorder="1" applyAlignment="1" applyProtection="1">
      <alignment vertical="center" textRotation="255"/>
    </xf>
    <xf numFmtId="0" fontId="4" fillId="0" borderId="0" xfId="0" applyNumberFormat="1" applyFont="1" applyFill="1" applyBorder="1" applyAlignment="1" applyProtection="1">
      <alignment horizontal="distributed" vertical="center"/>
    </xf>
    <xf numFmtId="0" fontId="4" fillId="0" borderId="1" xfId="0" applyNumberFormat="1" applyFont="1" applyFill="1" applyBorder="1" applyAlignment="1" applyProtection="1">
      <alignment horizontal="distributed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vertical="center"/>
    </xf>
    <xf numFmtId="0" fontId="4" fillId="0" borderId="1" xfId="0" applyNumberFormat="1" applyFont="1" applyBorder="1" applyAlignment="1" applyProtection="1">
      <alignment horizontal="centerContinuous" vertical="center"/>
    </xf>
    <xf numFmtId="179" fontId="4" fillId="0" borderId="1" xfId="0" applyNumberFormat="1" applyFont="1" applyBorder="1" applyAlignment="1" applyProtection="1">
      <alignment horizontal="centerContinuous" vertical="center"/>
    </xf>
    <xf numFmtId="179" fontId="4" fillId="0" borderId="0" xfId="0" applyNumberFormat="1" applyFont="1" applyBorder="1" applyAlignment="1" applyProtection="1">
      <alignment horizontal="centerContinuous" vertical="center"/>
    </xf>
    <xf numFmtId="0" fontId="4" fillId="0" borderId="1" xfId="0" applyNumberFormat="1" applyFont="1" applyBorder="1" applyAlignment="1" applyProtection="1">
      <alignment horizontal="right" vertical="center"/>
    </xf>
    <xf numFmtId="0" fontId="7" fillId="0" borderId="0" xfId="0" applyNumberFormat="1" applyFont="1" applyBorder="1" applyAlignment="1" applyProtection="1">
      <alignment horizontal="centerContinuous" vertical="center"/>
    </xf>
    <xf numFmtId="0" fontId="4" fillId="0" borderId="0" xfId="0" applyNumberFormat="1" applyFont="1" applyBorder="1" applyAlignment="1" applyProtection="1">
      <alignment vertical="center" textRotation="255" shrinkToFit="1"/>
    </xf>
    <xf numFmtId="0" fontId="4" fillId="0" borderId="0" xfId="0" applyNumberFormat="1" applyFont="1" applyBorder="1" applyAlignment="1" applyProtection="1">
      <alignment horizontal="center" vertical="center" textRotation="255" shrinkToFit="1"/>
    </xf>
    <xf numFmtId="49" fontId="4" fillId="0" borderId="0" xfId="0" applyNumberFormat="1" applyFont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vertical="center"/>
    </xf>
    <xf numFmtId="0" fontId="4" fillId="0" borderId="0" xfId="0" applyNumberFormat="1" applyFont="1" applyFill="1" applyAlignment="1" applyProtection="1">
      <alignment vertical="center"/>
    </xf>
    <xf numFmtId="0" fontId="0" fillId="0" borderId="0" xfId="0" applyFill="1">
      <alignment vertical="center"/>
    </xf>
    <xf numFmtId="0" fontId="9" fillId="0" borderId="0" xfId="0" applyFont="1" applyFill="1">
      <alignment vertical="center"/>
    </xf>
    <xf numFmtId="0" fontId="10" fillId="0" borderId="0" xfId="0" applyFont="1">
      <alignment vertical="center"/>
    </xf>
    <xf numFmtId="0" fontId="11" fillId="0" borderId="0" xfId="0" applyFont="1" applyFill="1">
      <alignment vertical="center"/>
    </xf>
    <xf numFmtId="0" fontId="11" fillId="0" borderId="0" xfId="0" applyFont="1">
      <alignment vertical="center"/>
    </xf>
    <xf numFmtId="0" fontId="0" fillId="2" borderId="14" xfId="0" applyFill="1" applyBorder="1">
      <alignment vertical="center"/>
    </xf>
    <xf numFmtId="0" fontId="0" fillId="3" borderId="14" xfId="0" applyFill="1" applyBorder="1">
      <alignment vertical="center"/>
    </xf>
    <xf numFmtId="49" fontId="4" fillId="0" borderId="8" xfId="0" applyNumberFormat="1" applyFont="1" applyFill="1" applyBorder="1" applyAlignment="1" applyProtection="1">
      <alignment horizontal="center" vertical="center"/>
    </xf>
    <xf numFmtId="49" fontId="4" fillId="0" borderId="12" xfId="0" applyNumberFormat="1" applyFont="1" applyFill="1" applyBorder="1" applyAlignment="1" applyProtection="1">
      <alignment horizontal="center" vertical="center"/>
    </xf>
    <xf numFmtId="49" fontId="4" fillId="0" borderId="15" xfId="0" applyNumberFormat="1" applyFont="1" applyFill="1" applyBorder="1" applyAlignment="1" applyProtection="1">
      <alignment vertical="center"/>
    </xf>
    <xf numFmtId="49" fontId="4" fillId="0" borderId="10" xfId="0" applyNumberFormat="1" applyFont="1" applyFill="1" applyBorder="1" applyAlignment="1" applyProtection="1">
      <alignment vertical="center"/>
    </xf>
    <xf numFmtId="0" fontId="4" fillId="0" borderId="2" xfId="0" applyNumberFormat="1" applyFont="1" applyBorder="1" applyAlignment="1" applyProtection="1">
      <alignment horizontal="centerContinuous" vertical="center"/>
    </xf>
    <xf numFmtId="0" fontId="4" fillId="0" borderId="4" xfId="0" applyNumberFormat="1" applyFont="1" applyBorder="1" applyAlignment="1" applyProtection="1">
      <alignment horizontal="centerContinuous" vertical="center"/>
    </xf>
    <xf numFmtId="0" fontId="4" fillId="4" borderId="2" xfId="0" applyNumberFormat="1" applyFont="1" applyFill="1" applyBorder="1" applyAlignment="1" applyProtection="1">
      <alignment vertical="center"/>
    </xf>
    <xf numFmtId="0" fontId="4" fillId="4" borderId="1" xfId="0" applyNumberFormat="1" applyFont="1" applyFill="1" applyBorder="1" applyAlignment="1" applyProtection="1">
      <alignment vertical="center"/>
    </xf>
    <xf numFmtId="0" fontId="4" fillId="4" borderId="16" xfId="0" applyNumberFormat="1" applyFont="1" applyFill="1" applyBorder="1" applyAlignment="1" applyProtection="1">
      <alignment vertical="center"/>
    </xf>
    <xf numFmtId="0" fontId="4" fillId="4" borderId="0" xfId="0" applyNumberFormat="1" applyFont="1" applyFill="1" applyBorder="1" applyAlignment="1" applyProtection="1">
      <alignment vertical="center"/>
    </xf>
    <xf numFmtId="0" fontId="4" fillId="4" borderId="17" xfId="0" applyNumberFormat="1" applyFont="1" applyFill="1" applyBorder="1" applyAlignment="1" applyProtection="1">
      <alignment vertical="center"/>
    </xf>
    <xf numFmtId="0" fontId="4" fillId="4" borderId="3" xfId="0" applyNumberFormat="1" applyFont="1" applyFill="1" applyBorder="1" applyAlignment="1" applyProtection="1">
      <alignment vertical="center"/>
    </xf>
    <xf numFmtId="0" fontId="4" fillId="4" borderId="18" xfId="0" applyNumberFormat="1" applyFont="1" applyFill="1" applyBorder="1" applyAlignment="1" applyProtection="1">
      <alignment vertical="center"/>
    </xf>
    <xf numFmtId="0" fontId="14" fillId="0" borderId="0" xfId="0" applyFont="1">
      <alignment vertical="center"/>
    </xf>
    <xf numFmtId="0" fontId="4" fillId="0" borderId="1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center" vertical="center"/>
    </xf>
    <xf numFmtId="0" fontId="4" fillId="5" borderId="0" xfId="0" applyNumberFormat="1" applyFont="1" applyFill="1" applyBorder="1" applyAlignment="1" applyProtection="1">
      <alignment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3" xfId="0" applyNumberFormat="1" applyFont="1" applyBorder="1" applyAlignment="1" applyProtection="1">
      <alignment horizontal="right" vertical="center"/>
    </xf>
    <xf numFmtId="0" fontId="4" fillId="6" borderId="0" xfId="0" applyNumberFormat="1" applyFont="1" applyFill="1" applyAlignment="1" applyProtection="1">
      <alignment vertical="center"/>
    </xf>
    <xf numFmtId="0" fontId="4" fillId="0" borderId="0" xfId="0" applyNumberFormat="1" applyFont="1" applyFill="1" applyAlignment="1" applyProtection="1">
      <alignment horizontal="left" vertical="center"/>
    </xf>
    <xf numFmtId="0" fontId="4" fillId="6" borderId="0" xfId="0" applyNumberFormat="1" applyFont="1" applyFill="1" applyAlignment="1" applyProtection="1">
      <alignment horizontal="left" vertical="center"/>
    </xf>
    <xf numFmtId="0" fontId="4" fillId="6" borderId="0" xfId="0" applyNumberFormat="1" applyFont="1" applyFill="1" applyBorder="1" applyAlignment="1" applyProtection="1">
      <alignment vertical="center"/>
    </xf>
    <xf numFmtId="49" fontId="4" fillId="6" borderId="0" xfId="0" applyNumberFormat="1" applyFont="1" applyFill="1" applyAlignment="1" applyProtection="1">
      <alignment vertical="center"/>
    </xf>
    <xf numFmtId="0" fontId="4" fillId="0" borderId="0" xfId="2" applyNumberFormat="1" applyFont="1" applyBorder="1" applyAlignment="1" applyProtection="1">
      <alignment vertical="center"/>
    </xf>
    <xf numFmtId="0" fontId="16" fillId="7" borderId="0" xfId="0" applyFont="1" applyFill="1" applyAlignment="1">
      <alignment horizontal="left" vertical="center"/>
    </xf>
    <xf numFmtId="0" fontId="16" fillId="7" borderId="0" xfId="0" applyFont="1" applyFill="1">
      <alignment vertical="center"/>
    </xf>
    <xf numFmtId="0" fontId="16" fillId="7" borderId="0" xfId="0" applyNumberFormat="1" applyFont="1" applyFill="1">
      <alignment vertical="center"/>
    </xf>
    <xf numFmtId="0" fontId="7" fillId="0" borderId="0" xfId="0" applyFont="1">
      <alignment vertical="center"/>
    </xf>
    <xf numFmtId="0" fontId="7" fillId="7" borderId="0" xfId="0" applyNumberFormat="1" applyFont="1" applyFill="1" applyBorder="1" applyAlignment="1" applyProtection="1">
      <alignment horizontal="left" vertical="center"/>
    </xf>
    <xf numFmtId="0" fontId="7" fillId="7" borderId="0" xfId="0" applyFont="1" applyFill="1" applyAlignment="1">
      <alignment horizontal="left" vertical="center"/>
    </xf>
    <xf numFmtId="0" fontId="7" fillId="8" borderId="0" xfId="0" applyFont="1" applyFill="1">
      <alignment vertical="center"/>
    </xf>
    <xf numFmtId="0" fontId="7" fillId="8" borderId="0" xfId="0" applyNumberFormat="1" applyFont="1" applyFill="1" applyBorder="1" applyAlignment="1" applyProtection="1">
      <alignment horizontal="left" vertical="center"/>
    </xf>
    <xf numFmtId="0" fontId="7" fillId="0" borderId="0" xfId="0" applyNumberFormat="1" applyFont="1">
      <alignment vertical="center"/>
    </xf>
    <xf numFmtId="0" fontId="7" fillId="7" borderId="0" xfId="0" applyNumberFormat="1" applyFont="1" applyFill="1">
      <alignment vertical="center"/>
    </xf>
    <xf numFmtId="0" fontId="7" fillId="0" borderId="0" xfId="0" applyNumberFormat="1" applyFont="1" applyFill="1">
      <alignment vertical="center"/>
    </xf>
    <xf numFmtId="0" fontId="7" fillId="0" borderId="0" xfId="0" applyFont="1" applyFill="1" applyAlignment="1">
      <alignment horizontal="left" vertical="center"/>
    </xf>
    <xf numFmtId="0" fontId="7" fillId="0" borderId="0" xfId="0" applyFont="1" applyFill="1">
      <alignment vertical="center"/>
    </xf>
    <xf numFmtId="0" fontId="7" fillId="7" borderId="0" xfId="0" applyFont="1" applyFill="1">
      <alignment vertical="center"/>
    </xf>
    <xf numFmtId="0" fontId="18" fillId="0" borderId="0" xfId="0" applyNumberFormat="1" applyFont="1" applyFill="1">
      <alignment vertical="center"/>
    </xf>
    <xf numFmtId="0" fontId="18" fillId="8" borderId="0" xfId="0" applyNumberFormat="1" applyFont="1" applyFill="1">
      <alignment vertical="center"/>
    </xf>
    <xf numFmtId="0" fontId="7" fillId="8" borderId="0" xfId="0" applyNumberFormat="1" applyFont="1" applyFill="1">
      <alignment vertical="center"/>
    </xf>
    <xf numFmtId="0" fontId="18" fillId="8" borderId="0" xfId="0" quotePrefix="1" applyFont="1" applyFill="1" applyAlignment="1">
      <alignment horizontal="left" vertical="center"/>
    </xf>
    <xf numFmtId="0" fontId="7" fillId="0" borderId="0" xfId="0" applyNumberFormat="1" applyFont="1" applyAlignment="1">
      <alignment horizontal="left" vertical="center"/>
    </xf>
    <xf numFmtId="0" fontId="7" fillId="8" borderId="0" xfId="0" quotePrefix="1" applyFont="1" applyFill="1" applyAlignment="1">
      <alignment horizontal="left" vertical="center"/>
    </xf>
    <xf numFmtId="0" fontId="7" fillId="9" borderId="0" xfId="0" applyFont="1" applyFill="1" applyAlignment="1">
      <alignment horizontal="left" vertical="center"/>
    </xf>
    <xf numFmtId="0" fontId="7" fillId="9" borderId="0" xfId="0" applyFont="1" applyFill="1">
      <alignment vertical="center"/>
    </xf>
    <xf numFmtId="0" fontId="7" fillId="9" borderId="0" xfId="0" applyNumberFormat="1" applyFont="1" applyFill="1">
      <alignment vertical="center"/>
    </xf>
    <xf numFmtId="0" fontId="7" fillId="0" borderId="0" xfId="0" applyFont="1" applyAlignment="1">
      <alignment horizontal="left" vertical="center"/>
    </xf>
    <xf numFmtId="0" fontId="16" fillId="8" borderId="0" xfId="0" applyFont="1" applyFill="1">
      <alignment vertical="center"/>
    </xf>
    <xf numFmtId="0" fontId="16" fillId="8" borderId="0" xfId="0" applyNumberFormat="1" applyFont="1" applyFill="1">
      <alignment vertical="center"/>
    </xf>
    <xf numFmtId="0" fontId="20" fillId="0" borderId="0" xfId="3" applyFont="1">
      <alignment vertical="center"/>
    </xf>
    <xf numFmtId="0" fontId="20" fillId="0" borderId="3" xfId="3" applyFont="1" applyBorder="1">
      <alignment vertical="center"/>
    </xf>
    <xf numFmtId="0" fontId="21" fillId="0" borderId="0" xfId="3" applyFont="1" applyAlignment="1">
      <alignment horizontal="centerContinuous" vertical="center"/>
    </xf>
    <xf numFmtId="0" fontId="20" fillId="0" borderId="0" xfId="3" applyFont="1" applyAlignment="1">
      <alignment horizontal="centerContinuous" vertical="center"/>
    </xf>
    <xf numFmtId="0" fontId="22" fillId="0" borderId="0" xfId="3" applyFont="1">
      <alignment vertical="center"/>
    </xf>
    <xf numFmtId="0" fontId="22" fillId="4" borderId="9" xfId="3" applyFont="1" applyFill="1" applyBorder="1" applyAlignment="1">
      <alignment horizontal="center" vertical="center"/>
    </xf>
    <xf numFmtId="0" fontId="22" fillId="4" borderId="3" xfId="3" applyFont="1" applyFill="1" applyBorder="1" applyAlignment="1">
      <alignment horizontal="center" vertical="center"/>
    </xf>
    <xf numFmtId="0" fontId="22" fillId="4" borderId="9" xfId="3" applyFont="1" applyFill="1" applyBorder="1" applyAlignment="1">
      <alignment horizontal="center" vertical="center" shrinkToFit="1"/>
    </xf>
    <xf numFmtId="0" fontId="25" fillId="0" borderId="37" xfId="3" applyNumberFormat="1" applyFont="1" applyBorder="1" applyAlignment="1" applyProtection="1">
      <alignment horizontal="center" vertical="center"/>
    </xf>
    <xf numFmtId="0" fontId="25" fillId="10" borderId="37" xfId="3" applyFont="1" applyFill="1" applyBorder="1" applyAlignment="1" applyProtection="1">
      <alignment vertical="center" wrapText="1"/>
      <protection locked="0"/>
    </xf>
    <xf numFmtId="49" fontId="25" fillId="11" borderId="37" xfId="4" applyNumberFormat="1" applyFont="1" applyFill="1" applyBorder="1" applyAlignment="1">
      <alignment horizontal="center" vertical="center"/>
    </xf>
    <xf numFmtId="0" fontId="25" fillId="0" borderId="38" xfId="3" applyNumberFormat="1" applyFont="1" applyBorder="1" applyAlignment="1" applyProtection="1">
      <alignment horizontal="center" vertical="center"/>
    </xf>
    <xf numFmtId="0" fontId="25" fillId="10" borderId="38" xfId="3" applyFont="1" applyFill="1" applyBorder="1" applyAlignment="1" applyProtection="1">
      <alignment vertical="center" wrapText="1"/>
      <protection locked="0"/>
    </xf>
    <xf numFmtId="49" fontId="25" fillId="11" borderId="38" xfId="4" applyNumberFormat="1" applyFont="1" applyFill="1" applyBorder="1" applyAlignment="1">
      <alignment horizontal="center" vertical="center"/>
    </xf>
    <xf numFmtId="0" fontId="25" fillId="0" borderId="39" xfId="3" applyNumberFormat="1" applyFont="1" applyBorder="1" applyAlignment="1" applyProtection="1">
      <alignment horizontal="center" vertical="center"/>
    </xf>
    <xf numFmtId="0" fontId="25" fillId="10" borderId="39" xfId="3" applyFont="1" applyFill="1" applyBorder="1" applyAlignment="1" applyProtection="1">
      <alignment vertical="center" wrapText="1"/>
      <protection locked="0"/>
    </xf>
    <xf numFmtId="49" fontId="25" fillId="11" borderId="39" xfId="4" applyNumberFormat="1" applyFont="1" applyFill="1" applyBorder="1" applyAlignment="1">
      <alignment horizontal="center" vertical="center"/>
    </xf>
    <xf numFmtId="49" fontId="20" fillId="0" borderId="3" xfId="3" applyNumberFormat="1" applyFont="1" applyBorder="1" applyProtection="1">
      <alignment vertical="center"/>
      <protection locked="0"/>
    </xf>
    <xf numFmtId="0" fontId="4" fillId="2" borderId="31" xfId="0" applyNumberFormat="1" applyFont="1" applyFill="1" applyBorder="1" applyAlignment="1" applyProtection="1">
      <alignment horizontal="center" vertical="center"/>
    </xf>
    <xf numFmtId="0" fontId="4" fillId="2" borderId="32" xfId="0" applyNumberFormat="1" applyFont="1" applyFill="1" applyBorder="1" applyAlignment="1" applyProtection="1">
      <alignment horizontal="center" vertical="center"/>
    </xf>
    <xf numFmtId="176" fontId="4" fillId="3" borderId="12" xfId="0" applyNumberFormat="1" applyFont="1" applyFill="1" applyBorder="1" applyAlignment="1" applyProtection="1">
      <alignment horizontal="center" vertical="center"/>
    </xf>
    <xf numFmtId="176" fontId="4" fillId="3" borderId="7" xfId="0" applyNumberFormat="1" applyFont="1" applyFill="1" applyBorder="1" applyAlignment="1" applyProtection="1">
      <alignment horizontal="center" vertical="center"/>
    </xf>
    <xf numFmtId="176" fontId="4" fillId="3" borderId="12" xfId="0" applyNumberFormat="1" applyFont="1" applyFill="1" applyBorder="1" applyAlignment="1" applyProtection="1">
      <alignment vertical="center"/>
    </xf>
    <xf numFmtId="176" fontId="4" fillId="3" borderId="7" xfId="0" applyNumberFormat="1" applyFont="1" applyFill="1" applyBorder="1" applyAlignment="1" applyProtection="1">
      <alignment vertical="center"/>
    </xf>
    <xf numFmtId="176" fontId="4" fillId="3" borderId="8" xfId="0" applyNumberFormat="1" applyFont="1" applyFill="1" applyBorder="1" applyAlignment="1" applyProtection="1">
      <alignment vertical="center"/>
    </xf>
    <xf numFmtId="0" fontId="4" fillId="4" borderId="16" xfId="0" applyNumberFormat="1" applyFont="1" applyFill="1" applyBorder="1" applyAlignment="1" applyProtection="1">
      <alignment horizontal="distributed" vertical="center"/>
    </xf>
    <xf numFmtId="0" fontId="4" fillId="4" borderId="0" xfId="0" applyNumberFormat="1" applyFont="1" applyFill="1" applyBorder="1" applyAlignment="1" applyProtection="1">
      <alignment horizontal="distributed" vertical="center"/>
    </xf>
    <xf numFmtId="0" fontId="4" fillId="4" borderId="5" xfId="0" applyNumberFormat="1" applyFont="1" applyFill="1" applyBorder="1" applyAlignment="1" applyProtection="1">
      <alignment horizontal="distributed" vertical="center"/>
    </xf>
    <xf numFmtId="0" fontId="4" fillId="4" borderId="2" xfId="0" applyNumberFormat="1" applyFont="1" applyFill="1" applyBorder="1" applyAlignment="1" applyProtection="1">
      <alignment horizontal="distributed" vertical="center"/>
    </xf>
    <xf numFmtId="0" fontId="4" fillId="4" borderId="1" xfId="0" applyNumberFormat="1" applyFont="1" applyFill="1" applyBorder="1" applyAlignment="1" applyProtection="1">
      <alignment horizontal="distributed" vertical="center"/>
    </xf>
    <xf numFmtId="0" fontId="4" fillId="4" borderId="4" xfId="0" applyNumberFormat="1" applyFont="1" applyFill="1" applyBorder="1" applyAlignment="1" applyProtection="1">
      <alignment horizontal="distributed" vertical="center"/>
    </xf>
    <xf numFmtId="0" fontId="4" fillId="4" borderId="17" xfId="0" applyNumberFormat="1" applyFont="1" applyFill="1" applyBorder="1" applyAlignment="1" applyProtection="1">
      <alignment horizontal="distributed" vertical="center"/>
    </xf>
    <xf numFmtId="0" fontId="4" fillId="4" borderId="3" xfId="0" applyNumberFormat="1" applyFont="1" applyFill="1" applyBorder="1" applyAlignment="1" applyProtection="1">
      <alignment horizontal="distributed" vertical="center"/>
    </xf>
    <xf numFmtId="0" fontId="4" fillId="4" borderId="6" xfId="0" applyNumberFormat="1" applyFont="1" applyFill="1" applyBorder="1" applyAlignment="1" applyProtection="1">
      <alignment horizontal="distributed" vertical="center"/>
    </xf>
    <xf numFmtId="0" fontId="5" fillId="4" borderId="16" xfId="0" applyNumberFormat="1" applyFont="1" applyFill="1" applyBorder="1" applyAlignment="1" applyProtection="1">
      <alignment horizontal="distributed" vertical="center"/>
    </xf>
    <xf numFmtId="0" fontId="5" fillId="4" borderId="0" xfId="0" applyNumberFormat="1" applyFont="1" applyFill="1" applyBorder="1" applyAlignment="1" applyProtection="1">
      <alignment horizontal="distributed" vertical="center"/>
    </xf>
    <xf numFmtId="0" fontId="5" fillId="4" borderId="5" xfId="0" applyNumberFormat="1" applyFont="1" applyFill="1" applyBorder="1" applyAlignment="1" applyProtection="1">
      <alignment horizontal="distributed" vertical="center"/>
    </xf>
    <xf numFmtId="179" fontId="4" fillId="3" borderId="0" xfId="0" applyNumberFormat="1" applyFont="1" applyFill="1" applyBorder="1" applyAlignment="1" applyProtection="1">
      <alignment horizontal="right" vertical="center"/>
      <protection locked="0"/>
    </xf>
    <xf numFmtId="0" fontId="5" fillId="4" borderId="2" xfId="0" applyNumberFormat="1" applyFont="1" applyFill="1" applyBorder="1" applyAlignment="1" applyProtection="1">
      <alignment horizontal="distributed" vertical="center"/>
    </xf>
    <xf numFmtId="0" fontId="5" fillId="4" borderId="1" xfId="0" applyNumberFormat="1" applyFont="1" applyFill="1" applyBorder="1" applyAlignment="1" applyProtection="1">
      <alignment horizontal="distributed" vertical="center"/>
    </xf>
    <xf numFmtId="0" fontId="5" fillId="4" borderId="4" xfId="0" applyNumberFormat="1" applyFont="1" applyFill="1" applyBorder="1" applyAlignment="1" applyProtection="1">
      <alignment horizontal="distributed" vertical="center"/>
    </xf>
    <xf numFmtId="0" fontId="4" fillId="4" borderId="12" xfId="0" applyNumberFormat="1" applyFont="1" applyFill="1" applyBorder="1" applyAlignment="1" applyProtection="1">
      <alignment horizontal="distributed" vertical="center"/>
    </xf>
    <xf numFmtId="0" fontId="4" fillId="4" borderId="7" xfId="0" applyNumberFormat="1" applyFont="1" applyFill="1" applyBorder="1" applyAlignment="1" applyProtection="1">
      <alignment horizontal="distributed" vertical="center"/>
    </xf>
    <xf numFmtId="0" fontId="4" fillId="4" borderId="8" xfId="0" applyNumberFormat="1" applyFont="1" applyFill="1" applyBorder="1" applyAlignment="1" applyProtection="1">
      <alignment horizontal="distributed" vertical="center"/>
    </xf>
    <xf numFmtId="49" fontId="4" fillId="3" borderId="17" xfId="0" applyNumberFormat="1" applyFont="1" applyFill="1" applyBorder="1" applyAlignment="1" applyProtection="1">
      <alignment vertical="center"/>
    </xf>
    <xf numFmtId="49" fontId="4" fillId="3" borderId="3" xfId="0" applyNumberFormat="1" applyFont="1" applyFill="1" applyBorder="1" applyAlignment="1" applyProtection="1">
      <alignment vertical="center"/>
    </xf>
    <xf numFmtId="49" fontId="4" fillId="3" borderId="6" xfId="0" applyNumberFormat="1" applyFont="1" applyFill="1" applyBorder="1" applyAlignment="1" applyProtection="1">
      <alignment vertical="center"/>
    </xf>
    <xf numFmtId="49" fontId="4" fillId="3" borderId="1" xfId="0" applyNumberFormat="1" applyFont="1" applyFill="1" applyBorder="1" applyAlignment="1" applyProtection="1">
      <alignment vertical="center"/>
    </xf>
    <xf numFmtId="0" fontId="4" fillId="4" borderId="12" xfId="0" applyNumberFormat="1" applyFont="1" applyFill="1" applyBorder="1" applyAlignment="1" applyProtection="1">
      <alignment horizontal="center" vertical="center" shrinkToFit="1"/>
    </xf>
    <xf numFmtId="0" fontId="4" fillId="4" borderId="7" xfId="0" applyNumberFormat="1" applyFont="1" applyFill="1" applyBorder="1" applyAlignment="1" applyProtection="1">
      <alignment horizontal="center" vertical="center" shrinkToFit="1"/>
    </xf>
    <xf numFmtId="0" fontId="4" fillId="4" borderId="8" xfId="0" applyNumberFormat="1" applyFont="1" applyFill="1" applyBorder="1" applyAlignment="1" applyProtection="1">
      <alignment horizontal="center" vertical="center" shrinkToFit="1"/>
    </xf>
    <xf numFmtId="179" fontId="4" fillId="3" borderId="12" xfId="0" applyNumberFormat="1" applyFont="1" applyFill="1" applyBorder="1" applyAlignment="1" applyProtection="1">
      <alignment horizontal="center" vertical="center"/>
    </xf>
    <xf numFmtId="179" fontId="4" fillId="3" borderId="7" xfId="0" applyNumberFormat="1" applyFont="1" applyFill="1" applyBorder="1" applyAlignment="1" applyProtection="1">
      <alignment horizontal="center" vertical="center"/>
    </xf>
    <xf numFmtId="179" fontId="4" fillId="3" borderId="8" xfId="0" applyNumberFormat="1" applyFont="1" applyFill="1" applyBorder="1" applyAlignment="1" applyProtection="1">
      <alignment horizontal="center" vertical="center"/>
    </xf>
    <xf numFmtId="49" fontId="4" fillId="3" borderId="12" xfId="0" applyNumberFormat="1" applyFont="1" applyFill="1" applyBorder="1" applyAlignment="1" applyProtection="1">
      <alignment vertical="center"/>
    </xf>
    <xf numFmtId="49" fontId="4" fillId="3" borderId="7" xfId="0" applyNumberFormat="1" applyFont="1" applyFill="1" applyBorder="1" applyAlignment="1" applyProtection="1">
      <alignment vertical="center"/>
    </xf>
    <xf numFmtId="0" fontId="4" fillId="0" borderId="1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center" vertical="center"/>
    </xf>
    <xf numFmtId="0" fontId="4" fillId="0" borderId="6" xfId="0" applyNumberFormat="1" applyFont="1" applyBorder="1" applyAlignment="1" applyProtection="1">
      <alignment horizontal="center" vertical="center"/>
    </xf>
    <xf numFmtId="0" fontId="4" fillId="2" borderId="12" xfId="0" applyNumberFormat="1" applyFont="1" applyFill="1" applyBorder="1" applyAlignment="1" applyProtection="1">
      <alignment horizontal="left" vertical="center"/>
    </xf>
    <xf numFmtId="0" fontId="4" fillId="2" borderId="7" xfId="0" applyNumberFormat="1" applyFont="1" applyFill="1" applyBorder="1" applyAlignment="1" applyProtection="1">
      <alignment horizontal="left" vertical="center"/>
    </xf>
    <xf numFmtId="0" fontId="4" fillId="2" borderId="8" xfId="0" applyNumberFormat="1" applyFont="1" applyFill="1" applyBorder="1" applyAlignment="1" applyProtection="1">
      <alignment horizontal="left" vertical="center"/>
    </xf>
    <xf numFmtId="49" fontId="4" fillId="3" borderId="8" xfId="0" applyNumberFormat="1" applyFont="1" applyFill="1" applyBorder="1" applyAlignment="1" applyProtection="1">
      <alignment vertical="center"/>
    </xf>
    <xf numFmtId="0" fontId="4" fillId="0" borderId="12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center" vertical="center"/>
    </xf>
    <xf numFmtId="0" fontId="4" fillId="0" borderId="8" xfId="0" applyNumberFormat="1" applyFont="1" applyBorder="1" applyAlignment="1" applyProtection="1">
      <alignment horizontal="center" vertical="center"/>
    </xf>
    <xf numFmtId="0" fontId="4" fillId="0" borderId="21" xfId="0" applyNumberFormat="1" applyFont="1" applyBorder="1" applyAlignment="1" applyProtection="1">
      <alignment horizontal="center" vertical="center"/>
    </xf>
    <xf numFmtId="0" fontId="4" fillId="0" borderId="23" xfId="0" applyNumberFormat="1" applyFont="1" applyBorder="1" applyAlignment="1" applyProtection="1">
      <alignment horizontal="center" vertical="center"/>
    </xf>
    <xf numFmtId="49" fontId="4" fillId="3" borderId="10" xfId="0" applyNumberFormat="1" applyFont="1" applyFill="1" applyBorder="1" applyAlignment="1" applyProtection="1">
      <alignment vertical="center"/>
    </xf>
    <xf numFmtId="49" fontId="4" fillId="3" borderId="24" xfId="0" applyNumberFormat="1" applyFont="1" applyFill="1" applyBorder="1" applyAlignment="1" applyProtection="1">
      <alignment vertical="center"/>
    </xf>
    <xf numFmtId="49" fontId="4" fillId="3" borderId="21" xfId="0" applyNumberFormat="1" applyFont="1" applyFill="1" applyBorder="1" applyAlignment="1" applyProtection="1">
      <alignment vertical="center"/>
    </xf>
    <xf numFmtId="49" fontId="4" fillId="3" borderId="22" xfId="0" applyNumberFormat="1" applyFont="1" applyFill="1" applyBorder="1" applyAlignment="1" applyProtection="1">
      <alignment vertical="center"/>
    </xf>
    <xf numFmtId="49" fontId="4" fillId="3" borderId="23" xfId="0" applyNumberFormat="1" applyFont="1" applyFill="1" applyBorder="1" applyAlignment="1" applyProtection="1">
      <alignment vertical="center"/>
    </xf>
    <xf numFmtId="49" fontId="4" fillId="3" borderId="15" xfId="0" applyNumberFormat="1" applyFont="1" applyFill="1" applyBorder="1" applyAlignment="1" applyProtection="1">
      <alignment vertical="center"/>
    </xf>
    <xf numFmtId="0" fontId="4" fillId="0" borderId="17" xfId="0" applyNumberFormat="1" applyFont="1" applyBorder="1" applyAlignment="1" applyProtection="1">
      <alignment horizontal="center" vertical="center"/>
    </xf>
    <xf numFmtId="0" fontId="4" fillId="2" borderId="35" xfId="0" applyNumberFormat="1" applyFont="1" applyFill="1" applyBorder="1" applyAlignment="1" applyProtection="1">
      <alignment horizontal="center" vertical="center"/>
    </xf>
    <xf numFmtId="0" fontId="4" fillId="2" borderId="36" xfId="0" applyNumberFormat="1" applyFont="1" applyFill="1" applyBorder="1" applyAlignment="1" applyProtection="1">
      <alignment horizontal="center" vertical="center"/>
    </xf>
    <xf numFmtId="0" fontId="4" fillId="4" borderId="2" xfId="0" applyNumberFormat="1" applyFont="1" applyFill="1" applyBorder="1" applyAlignment="1" applyProtection="1">
      <alignment horizontal="center" vertical="center" shrinkToFit="1"/>
    </xf>
    <xf numFmtId="0" fontId="4" fillId="4" borderId="1" xfId="0" applyNumberFormat="1" applyFont="1" applyFill="1" applyBorder="1" applyAlignment="1" applyProtection="1">
      <alignment horizontal="center" vertical="center" shrinkToFit="1"/>
    </xf>
    <xf numFmtId="0" fontId="4" fillId="4" borderId="4" xfId="0" applyNumberFormat="1" applyFont="1" applyFill="1" applyBorder="1" applyAlignment="1" applyProtection="1">
      <alignment horizontal="center" vertical="center" shrinkToFit="1"/>
    </xf>
    <xf numFmtId="0" fontId="4" fillId="4" borderId="17" xfId="0" applyNumberFormat="1" applyFont="1" applyFill="1" applyBorder="1" applyAlignment="1" applyProtection="1">
      <alignment horizontal="center" vertical="center" shrinkToFit="1"/>
    </xf>
    <xf numFmtId="0" fontId="4" fillId="4" borderId="3" xfId="0" applyNumberFormat="1" applyFont="1" applyFill="1" applyBorder="1" applyAlignment="1" applyProtection="1">
      <alignment horizontal="center" vertical="center" shrinkToFit="1"/>
    </xf>
    <xf numFmtId="0" fontId="4" fillId="4" borderId="6" xfId="0" applyNumberFormat="1" applyFont="1" applyFill="1" applyBorder="1" applyAlignment="1" applyProtection="1">
      <alignment horizontal="center" vertical="center" shrinkToFit="1"/>
    </xf>
    <xf numFmtId="0" fontId="13" fillId="4" borderId="16" xfId="0" applyNumberFormat="1" applyFont="1" applyFill="1" applyBorder="1" applyAlignment="1" applyProtection="1">
      <alignment horizontal="left" vertical="top" wrapText="1"/>
    </xf>
    <xf numFmtId="0" fontId="13" fillId="4" borderId="0" xfId="0" applyNumberFormat="1" applyFont="1" applyFill="1" applyBorder="1" applyAlignment="1" applyProtection="1">
      <alignment horizontal="left" vertical="top" wrapText="1"/>
    </xf>
    <xf numFmtId="0" fontId="13" fillId="4" borderId="18" xfId="0" applyNumberFormat="1" applyFont="1" applyFill="1" applyBorder="1" applyAlignment="1" applyProtection="1">
      <alignment horizontal="left" vertical="top" wrapText="1"/>
    </xf>
    <xf numFmtId="0" fontId="4" fillId="4" borderId="16" xfId="0" applyNumberFormat="1" applyFont="1" applyFill="1" applyBorder="1" applyAlignment="1" applyProtection="1">
      <alignment horizontal="distributed" vertical="center" wrapText="1"/>
    </xf>
    <xf numFmtId="0" fontId="4" fillId="4" borderId="0" xfId="0" applyNumberFormat="1" applyFont="1" applyFill="1" applyBorder="1" applyAlignment="1" applyProtection="1">
      <alignment horizontal="distributed" vertical="center" wrapText="1"/>
    </xf>
    <xf numFmtId="0" fontId="4" fillId="4" borderId="18" xfId="0" applyNumberFormat="1" applyFont="1" applyFill="1" applyBorder="1" applyAlignment="1" applyProtection="1">
      <alignment horizontal="distributed" vertical="center" wrapText="1"/>
    </xf>
    <xf numFmtId="0" fontId="4" fillId="0" borderId="11" xfId="0" applyNumberFormat="1" applyFont="1" applyBorder="1" applyAlignment="1" applyProtection="1">
      <alignment horizontal="center" vertical="center" textRotation="255" shrinkToFit="1"/>
    </xf>
    <xf numFmtId="0" fontId="4" fillId="0" borderId="25" xfId="0" applyNumberFormat="1" applyFont="1" applyBorder="1" applyAlignment="1" applyProtection="1">
      <alignment horizontal="center" vertical="center" textRotation="255" shrinkToFit="1"/>
    </xf>
    <xf numFmtId="0" fontId="4" fillId="0" borderId="26" xfId="0" applyNumberFormat="1" applyFont="1" applyBorder="1" applyAlignment="1" applyProtection="1">
      <alignment horizontal="center" vertical="center" textRotation="255" shrinkToFit="1"/>
    </xf>
    <xf numFmtId="177" fontId="4" fillId="3" borderId="12" xfId="0" applyNumberFormat="1" applyFont="1" applyFill="1" applyBorder="1" applyAlignment="1" applyProtection="1">
      <alignment horizontal="center" vertical="center"/>
    </xf>
    <xf numFmtId="177" fontId="4" fillId="3" borderId="7" xfId="0" applyNumberFormat="1" applyFont="1" applyFill="1" applyBorder="1" applyAlignment="1" applyProtection="1">
      <alignment horizontal="center" vertical="center"/>
    </xf>
    <xf numFmtId="177" fontId="4" fillId="3" borderId="8" xfId="0" applyNumberFormat="1" applyFont="1" applyFill="1" applyBorder="1" applyAlignment="1" applyProtection="1">
      <alignment horizontal="center" vertical="center"/>
    </xf>
    <xf numFmtId="0" fontId="4" fillId="4" borderId="12" xfId="0" applyNumberFormat="1" applyFont="1" applyFill="1" applyBorder="1" applyAlignment="1" applyProtection="1">
      <alignment horizontal="center" vertical="center"/>
    </xf>
    <xf numFmtId="0" fontId="4" fillId="4" borderId="7" xfId="0" applyNumberFormat="1" applyFont="1" applyFill="1" applyBorder="1" applyAlignment="1" applyProtection="1">
      <alignment horizontal="center" vertical="center"/>
    </xf>
    <xf numFmtId="0" fontId="4" fillId="4" borderId="8" xfId="0" applyNumberFormat="1" applyFont="1" applyFill="1" applyBorder="1" applyAlignment="1" applyProtection="1">
      <alignment horizontal="center" vertical="center"/>
    </xf>
    <xf numFmtId="178" fontId="4" fillId="3" borderId="12" xfId="0" applyNumberFormat="1" applyFont="1" applyFill="1" applyBorder="1" applyAlignment="1" applyProtection="1">
      <alignment horizontal="center" vertical="center"/>
    </xf>
    <xf numFmtId="178" fontId="4" fillId="3" borderId="7" xfId="0" applyNumberFormat="1" applyFont="1" applyFill="1" applyBorder="1" applyAlignment="1" applyProtection="1">
      <alignment horizontal="center" vertical="center"/>
    </xf>
    <xf numFmtId="178" fontId="4" fillId="3" borderId="8" xfId="0" applyNumberFormat="1" applyFont="1" applyFill="1" applyBorder="1" applyAlignment="1" applyProtection="1">
      <alignment horizontal="center" vertical="center"/>
    </xf>
    <xf numFmtId="0" fontId="4" fillId="0" borderId="12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 vertical="center"/>
    </xf>
    <xf numFmtId="180" fontId="4" fillId="3" borderId="7" xfId="0" applyNumberFormat="1" applyFont="1" applyFill="1" applyBorder="1" applyAlignment="1" applyProtection="1">
      <alignment horizontal="center" vertical="center"/>
    </xf>
    <xf numFmtId="180" fontId="4" fillId="3" borderId="8" xfId="0" applyNumberFormat="1" applyFont="1" applyFill="1" applyBorder="1" applyAlignment="1" applyProtection="1">
      <alignment horizontal="center" vertical="center"/>
    </xf>
    <xf numFmtId="49" fontId="4" fillId="3" borderId="7" xfId="0" applyNumberFormat="1" applyFont="1" applyFill="1" applyBorder="1" applyAlignment="1" applyProtection="1">
      <alignment horizontal="center" vertical="center"/>
    </xf>
    <xf numFmtId="179" fontId="4" fillId="4" borderId="12" xfId="0" applyNumberFormat="1" applyFont="1" applyFill="1" applyBorder="1" applyAlignment="1" applyProtection="1">
      <alignment horizontal="center" vertical="center"/>
    </xf>
    <xf numFmtId="179" fontId="4" fillId="4" borderId="7" xfId="0" applyNumberFormat="1" applyFont="1" applyFill="1" applyBorder="1" applyAlignment="1" applyProtection="1">
      <alignment horizontal="center" vertical="center"/>
    </xf>
    <xf numFmtId="179" fontId="4" fillId="4" borderId="8" xfId="0" applyNumberFormat="1" applyFont="1" applyFill="1" applyBorder="1" applyAlignment="1" applyProtection="1">
      <alignment horizontal="center" vertical="center"/>
    </xf>
    <xf numFmtId="0" fontId="4" fillId="0" borderId="12" xfId="0" applyNumberFormat="1" applyFont="1" applyBorder="1" applyAlignment="1" applyProtection="1">
      <alignment horizontal="center" vertical="center" shrinkToFit="1"/>
    </xf>
    <xf numFmtId="0" fontId="4" fillId="0" borderId="7" xfId="0" applyNumberFormat="1" applyFont="1" applyBorder="1" applyAlignment="1" applyProtection="1">
      <alignment horizontal="center" vertical="center" shrinkToFit="1"/>
    </xf>
    <xf numFmtId="0" fontId="4" fillId="0" borderId="8" xfId="0" applyNumberFormat="1" applyFont="1" applyBorder="1" applyAlignment="1" applyProtection="1">
      <alignment horizontal="center" vertical="center" shrinkToFit="1"/>
    </xf>
    <xf numFmtId="0" fontId="4" fillId="0" borderId="12" xfId="0" applyNumberFormat="1" applyFont="1" applyFill="1" applyBorder="1" applyAlignment="1" applyProtection="1">
      <alignment vertical="center"/>
    </xf>
    <xf numFmtId="0" fontId="4" fillId="0" borderId="7" xfId="0" applyNumberFormat="1" applyFont="1" applyFill="1" applyBorder="1" applyAlignment="1" applyProtection="1">
      <alignment vertical="center"/>
    </xf>
    <xf numFmtId="0" fontId="4" fillId="0" borderId="8" xfId="0" applyNumberFormat="1" applyFont="1" applyFill="1" applyBorder="1" applyAlignment="1" applyProtection="1">
      <alignment vertical="center"/>
    </xf>
    <xf numFmtId="0" fontId="4" fillId="2" borderId="12" xfId="0" applyNumberFormat="1" applyFont="1" applyFill="1" applyBorder="1" applyAlignment="1" applyProtection="1">
      <alignment vertical="center"/>
    </xf>
    <xf numFmtId="0" fontId="4" fillId="2" borderId="7" xfId="0" applyNumberFormat="1" applyFont="1" applyFill="1" applyBorder="1" applyAlignment="1" applyProtection="1">
      <alignment vertical="center"/>
    </xf>
    <xf numFmtId="0" fontId="4" fillId="2" borderId="8" xfId="0" applyNumberFormat="1" applyFont="1" applyFill="1" applyBorder="1" applyAlignment="1" applyProtection="1">
      <alignment vertical="center"/>
    </xf>
    <xf numFmtId="0" fontId="4" fillId="0" borderId="12" xfId="0" applyNumberFormat="1" applyFont="1" applyFill="1" applyBorder="1" applyAlignment="1" applyProtection="1">
      <alignment horizontal="center" vertical="center" shrinkToFit="1"/>
    </xf>
    <xf numFmtId="0" fontId="4" fillId="0" borderId="8" xfId="0" applyNumberFormat="1" applyFont="1" applyFill="1" applyBorder="1" applyAlignment="1" applyProtection="1">
      <alignment horizontal="center" vertical="center" shrinkToFit="1"/>
    </xf>
    <xf numFmtId="0" fontId="4" fillId="2" borderId="33" xfId="0" applyNumberFormat="1" applyFont="1" applyFill="1" applyBorder="1" applyAlignment="1" applyProtection="1">
      <alignment horizontal="center" vertical="center"/>
    </xf>
    <xf numFmtId="0" fontId="4" fillId="2" borderId="34" xfId="0" applyNumberFormat="1" applyFont="1" applyFill="1" applyBorder="1" applyAlignment="1" applyProtection="1">
      <alignment horizontal="center" vertical="center"/>
    </xf>
    <xf numFmtId="176" fontId="4" fillId="0" borderId="7" xfId="0" applyNumberFormat="1" applyFont="1" applyBorder="1" applyAlignment="1" applyProtection="1">
      <alignment horizontal="center" vertical="center" shrinkToFit="1"/>
    </xf>
    <xf numFmtId="176" fontId="4" fillId="0" borderId="8" xfId="0" applyNumberFormat="1" applyFont="1" applyBorder="1" applyAlignment="1" applyProtection="1">
      <alignment horizontal="center" vertical="center" shrinkToFit="1"/>
    </xf>
    <xf numFmtId="0" fontId="4" fillId="0" borderId="2" xfId="0" applyNumberFormat="1" applyFont="1" applyBorder="1" applyAlignment="1" applyProtection="1">
      <alignment horizontal="center" vertical="center" wrapText="1"/>
    </xf>
    <xf numFmtId="0" fontId="4" fillId="0" borderId="1" xfId="0" applyNumberFormat="1" applyFont="1" applyBorder="1" applyAlignment="1" applyProtection="1">
      <alignment horizontal="center" vertical="center" wrapText="1"/>
    </xf>
    <xf numFmtId="0" fontId="4" fillId="0" borderId="4" xfId="0" applyNumberFormat="1" applyFont="1" applyBorder="1" applyAlignment="1" applyProtection="1">
      <alignment horizontal="center" vertical="center" wrapText="1"/>
    </xf>
    <xf numFmtId="0" fontId="4" fillId="0" borderId="17" xfId="0" applyNumberFormat="1" applyFont="1" applyBorder="1" applyAlignment="1" applyProtection="1">
      <alignment horizontal="center" vertical="center" wrapText="1"/>
    </xf>
    <xf numFmtId="0" fontId="4" fillId="0" borderId="3" xfId="0" applyNumberFormat="1" applyFont="1" applyBorder="1" applyAlignment="1" applyProtection="1">
      <alignment horizontal="center" vertical="center" wrapText="1"/>
    </xf>
    <xf numFmtId="0" fontId="4" fillId="0" borderId="6" xfId="0" applyNumberFormat="1" applyFont="1" applyBorder="1" applyAlignment="1" applyProtection="1">
      <alignment horizontal="center" vertical="center" wrapText="1"/>
    </xf>
    <xf numFmtId="49" fontId="4" fillId="3" borderId="10" xfId="0" applyNumberFormat="1" applyFont="1" applyFill="1" applyBorder="1" applyAlignment="1" applyProtection="1">
      <alignment horizontal="left" vertical="center"/>
    </xf>
    <xf numFmtId="49" fontId="4" fillId="3" borderId="24" xfId="0" applyNumberFormat="1" applyFont="1" applyFill="1" applyBorder="1" applyAlignment="1" applyProtection="1">
      <alignment horizontal="left" vertical="center"/>
    </xf>
    <xf numFmtId="49" fontId="4" fillId="0" borderId="21" xfId="0" applyNumberFormat="1" applyFont="1" applyFill="1" applyBorder="1" applyAlignment="1" applyProtection="1">
      <alignment horizontal="center" vertical="center" wrapText="1" shrinkToFit="1"/>
    </xf>
    <xf numFmtId="49" fontId="4" fillId="0" borderId="22" xfId="0" applyNumberFormat="1" applyFont="1" applyFill="1" applyBorder="1" applyAlignment="1" applyProtection="1">
      <alignment horizontal="center" vertical="center" wrapText="1" shrinkToFit="1"/>
    </xf>
    <xf numFmtId="49" fontId="4" fillId="0" borderId="23" xfId="0" applyNumberFormat="1" applyFont="1" applyFill="1" applyBorder="1" applyAlignment="1" applyProtection="1">
      <alignment horizontal="center" vertical="center" wrapText="1" shrinkToFit="1"/>
    </xf>
    <xf numFmtId="49" fontId="4" fillId="2" borderId="21" xfId="0" applyNumberFormat="1" applyFont="1" applyFill="1" applyBorder="1" applyAlignment="1" applyProtection="1">
      <alignment horizontal="center" vertical="center"/>
    </xf>
    <xf numFmtId="49" fontId="4" fillId="2" borderId="22" xfId="0" applyNumberFormat="1" applyFont="1" applyFill="1" applyBorder="1" applyAlignment="1" applyProtection="1">
      <alignment horizontal="center" vertical="center"/>
    </xf>
    <xf numFmtId="49" fontId="4" fillId="2" borderId="23" xfId="0" applyNumberFormat="1" applyFont="1" applyFill="1" applyBorder="1" applyAlignment="1" applyProtection="1">
      <alignment horizontal="center" vertical="center"/>
    </xf>
    <xf numFmtId="49" fontId="4" fillId="0" borderId="21" xfId="0" applyNumberFormat="1" applyFont="1" applyFill="1" applyBorder="1" applyAlignment="1" applyProtection="1">
      <alignment horizontal="center" vertical="center" wrapText="1"/>
    </xf>
    <xf numFmtId="49" fontId="4" fillId="0" borderId="23" xfId="0" applyNumberFormat="1" applyFont="1" applyFill="1" applyBorder="1" applyAlignment="1" applyProtection="1">
      <alignment horizontal="center" vertical="center" wrapText="1"/>
    </xf>
    <xf numFmtId="49" fontId="4" fillId="3" borderId="21" xfId="0" applyNumberFormat="1" applyFont="1" applyFill="1" applyBorder="1" applyAlignment="1" applyProtection="1">
      <alignment horizontal="left" vertical="center"/>
    </xf>
    <xf numFmtId="49" fontId="4" fillId="3" borderId="22" xfId="0" applyNumberFormat="1" applyFont="1" applyFill="1" applyBorder="1" applyAlignment="1" applyProtection="1">
      <alignment horizontal="left" vertical="center"/>
    </xf>
    <xf numFmtId="49" fontId="4" fillId="3" borderId="23" xfId="0" applyNumberFormat="1" applyFont="1" applyFill="1" applyBorder="1" applyAlignment="1" applyProtection="1">
      <alignment horizontal="left" vertical="center"/>
    </xf>
    <xf numFmtId="180" fontId="4" fillId="3" borderId="2" xfId="0" applyNumberFormat="1" applyFont="1" applyFill="1" applyBorder="1" applyAlignment="1" applyProtection="1">
      <alignment horizontal="center" vertical="center"/>
    </xf>
    <xf numFmtId="180" fontId="4" fillId="3" borderId="1" xfId="0" applyNumberFormat="1" applyFont="1" applyFill="1" applyBorder="1" applyAlignment="1" applyProtection="1">
      <alignment horizontal="center" vertical="center"/>
    </xf>
    <xf numFmtId="180" fontId="4" fillId="3" borderId="4" xfId="0" applyNumberFormat="1" applyFont="1" applyFill="1" applyBorder="1" applyAlignment="1" applyProtection="1">
      <alignment horizontal="center" vertical="center"/>
    </xf>
    <xf numFmtId="180" fontId="4" fillId="3" borderId="12" xfId="0" applyNumberFormat="1" applyFont="1" applyFill="1" applyBorder="1" applyAlignment="1" applyProtection="1">
      <alignment horizontal="center" vertical="center"/>
    </xf>
    <xf numFmtId="176" fontId="4" fillId="0" borderId="12" xfId="0" applyNumberFormat="1" applyFont="1" applyBorder="1" applyAlignment="1" applyProtection="1">
      <alignment horizontal="center" vertical="center"/>
    </xf>
    <xf numFmtId="176" fontId="4" fillId="0" borderId="7" xfId="0" applyNumberFormat="1" applyFont="1" applyBorder="1" applyAlignment="1" applyProtection="1">
      <alignment horizontal="center" vertical="center"/>
    </xf>
    <xf numFmtId="176" fontId="4" fillId="0" borderId="12" xfId="0" applyNumberFormat="1" applyFont="1" applyBorder="1" applyAlignment="1" applyProtection="1">
      <alignment horizontal="right" vertical="center"/>
    </xf>
    <xf numFmtId="176" fontId="4" fillId="0" borderId="7" xfId="0" applyNumberFormat="1" applyFont="1" applyBorder="1" applyAlignment="1" applyProtection="1">
      <alignment horizontal="right" vertical="center"/>
    </xf>
    <xf numFmtId="176" fontId="4" fillId="0" borderId="8" xfId="0" applyNumberFormat="1" applyFont="1" applyBorder="1" applyAlignment="1" applyProtection="1">
      <alignment horizontal="right" vertical="center"/>
    </xf>
    <xf numFmtId="0" fontId="4" fillId="4" borderId="2" xfId="0" applyNumberFormat="1" applyFont="1" applyFill="1" applyBorder="1" applyAlignment="1" applyProtection="1">
      <alignment horizontal="center" vertical="center" wrapText="1" shrinkToFit="1"/>
    </xf>
    <xf numFmtId="0" fontId="4" fillId="4" borderId="16" xfId="0" applyNumberFormat="1" applyFont="1" applyFill="1" applyBorder="1" applyAlignment="1" applyProtection="1">
      <alignment horizontal="center" vertical="center" shrinkToFit="1"/>
    </xf>
    <xf numFmtId="0" fontId="4" fillId="4" borderId="0" xfId="0" applyNumberFormat="1" applyFont="1" applyFill="1" applyBorder="1" applyAlignment="1" applyProtection="1">
      <alignment horizontal="center" vertical="center" shrinkToFit="1"/>
    </xf>
    <xf numFmtId="0" fontId="4" fillId="4" borderId="5" xfId="0" applyNumberFormat="1" applyFont="1" applyFill="1" applyBorder="1" applyAlignment="1" applyProtection="1">
      <alignment horizontal="center" vertical="center" shrinkToFit="1"/>
    </xf>
    <xf numFmtId="0" fontId="4" fillId="4" borderId="17" xfId="0" applyNumberFormat="1" applyFont="1" applyFill="1" applyBorder="1" applyAlignment="1" applyProtection="1">
      <alignment horizontal="center" vertical="center"/>
    </xf>
    <xf numFmtId="0" fontId="4" fillId="4" borderId="3" xfId="0" applyNumberFormat="1" applyFont="1" applyFill="1" applyBorder="1" applyAlignment="1" applyProtection="1">
      <alignment horizontal="center" vertical="center"/>
    </xf>
    <xf numFmtId="0" fontId="4" fillId="4" borderId="6" xfId="0" applyNumberFormat="1" applyFont="1" applyFill="1" applyBorder="1" applyAlignment="1" applyProtection="1">
      <alignment horizontal="center" vertical="center"/>
    </xf>
    <xf numFmtId="176" fontId="4" fillId="3" borderId="12" xfId="0" applyNumberFormat="1" applyFont="1" applyFill="1" applyBorder="1" applyAlignment="1" applyProtection="1">
      <alignment horizontal="right" vertical="center"/>
    </xf>
    <xf numFmtId="176" fontId="4" fillId="3" borderId="7" xfId="0" applyNumberFormat="1" applyFont="1" applyFill="1" applyBorder="1" applyAlignment="1" applyProtection="1">
      <alignment horizontal="right" vertical="center"/>
    </xf>
    <xf numFmtId="176" fontId="4" fillId="3" borderId="8" xfId="0" applyNumberFormat="1" applyFont="1" applyFill="1" applyBorder="1" applyAlignment="1" applyProtection="1">
      <alignment horizontal="right" vertical="center"/>
    </xf>
    <xf numFmtId="176" fontId="4" fillId="0" borderId="12" xfId="0" applyNumberFormat="1" applyFont="1" applyBorder="1" applyAlignment="1" applyProtection="1">
      <alignment horizontal="right" vertical="center" shrinkToFit="1"/>
    </xf>
    <xf numFmtId="176" fontId="4" fillId="0" borderId="7" xfId="0" applyNumberFormat="1" applyFont="1" applyBorder="1" applyAlignment="1" applyProtection="1">
      <alignment horizontal="right" vertical="center" shrinkToFit="1"/>
    </xf>
    <xf numFmtId="176" fontId="4" fillId="0" borderId="8" xfId="0" applyNumberFormat="1" applyFont="1" applyBorder="1" applyAlignment="1" applyProtection="1">
      <alignment horizontal="right" vertical="center" shrinkToFit="1"/>
    </xf>
    <xf numFmtId="176" fontId="4" fillId="3" borderId="12" xfId="0" applyNumberFormat="1" applyFont="1" applyFill="1" applyBorder="1" applyAlignment="1" applyProtection="1">
      <alignment vertical="center"/>
      <protection locked="0"/>
    </xf>
    <xf numFmtId="176" fontId="4" fillId="3" borderId="7" xfId="0" applyNumberFormat="1" applyFont="1" applyFill="1" applyBorder="1" applyAlignment="1" applyProtection="1">
      <alignment vertical="center"/>
      <protection locked="0"/>
    </xf>
    <xf numFmtId="176" fontId="4" fillId="3" borderId="8" xfId="0" applyNumberFormat="1" applyFont="1" applyFill="1" applyBorder="1" applyAlignment="1" applyProtection="1">
      <alignment vertical="center"/>
      <protection locked="0"/>
    </xf>
    <xf numFmtId="176" fontId="4" fillId="3" borderId="12" xfId="0" applyNumberFormat="1" applyFont="1" applyFill="1" applyBorder="1" applyAlignment="1" applyProtection="1">
      <alignment horizontal="center" vertical="center"/>
      <protection locked="0"/>
    </xf>
    <xf numFmtId="176" fontId="4" fillId="3" borderId="7" xfId="0" applyNumberFormat="1" applyFont="1" applyFill="1" applyBorder="1" applyAlignment="1" applyProtection="1">
      <alignment horizontal="center" vertical="center"/>
      <protection locked="0"/>
    </xf>
    <xf numFmtId="176" fontId="4" fillId="3" borderId="12" xfId="0" applyNumberFormat="1" applyFont="1" applyFill="1" applyBorder="1" applyAlignment="1" applyProtection="1">
      <alignment vertical="center" shrinkToFit="1"/>
      <protection locked="0"/>
    </xf>
    <xf numFmtId="176" fontId="4" fillId="3" borderId="7" xfId="0" applyNumberFormat="1" applyFont="1" applyFill="1" applyBorder="1" applyAlignment="1" applyProtection="1">
      <alignment vertical="center" shrinkToFit="1"/>
      <protection locked="0"/>
    </xf>
    <xf numFmtId="176" fontId="4" fillId="3" borderId="8" xfId="0" applyNumberFormat="1" applyFont="1" applyFill="1" applyBorder="1" applyAlignment="1" applyProtection="1">
      <alignment vertical="center" shrinkToFit="1"/>
      <protection locked="0"/>
    </xf>
    <xf numFmtId="176" fontId="4" fillId="3" borderId="12" xfId="0" applyNumberFormat="1" applyFont="1" applyFill="1" applyBorder="1" applyAlignment="1" applyProtection="1">
      <alignment horizontal="right" vertical="center"/>
      <protection locked="0"/>
    </xf>
    <xf numFmtId="176" fontId="4" fillId="3" borderId="7" xfId="0" applyNumberFormat="1" applyFont="1" applyFill="1" applyBorder="1" applyAlignment="1" applyProtection="1">
      <alignment horizontal="right" vertical="center"/>
      <protection locked="0"/>
    </xf>
    <xf numFmtId="176" fontId="4" fillId="3" borderId="8" xfId="0" applyNumberFormat="1" applyFont="1" applyFill="1" applyBorder="1" applyAlignment="1" applyProtection="1">
      <alignment horizontal="right" vertical="center"/>
      <protection locked="0"/>
    </xf>
    <xf numFmtId="0" fontId="4" fillId="2" borderId="12" xfId="0" applyNumberFormat="1" applyFont="1" applyFill="1" applyBorder="1" applyAlignment="1" applyProtection="1">
      <alignment vertical="center"/>
      <protection locked="0"/>
    </xf>
    <xf numFmtId="0" fontId="4" fillId="2" borderId="7" xfId="0" applyNumberFormat="1" applyFont="1" applyFill="1" applyBorder="1" applyAlignment="1" applyProtection="1">
      <alignment vertical="center"/>
      <protection locked="0"/>
    </xf>
    <xf numFmtId="0" fontId="4" fillId="2" borderId="8" xfId="0" applyNumberFormat="1" applyFont="1" applyFill="1" applyBorder="1" applyAlignment="1" applyProtection="1">
      <alignment vertical="center"/>
      <protection locked="0"/>
    </xf>
    <xf numFmtId="0" fontId="4" fillId="2" borderId="29" xfId="0" applyNumberFormat="1" applyFont="1" applyFill="1" applyBorder="1" applyAlignment="1" applyProtection="1">
      <alignment horizontal="center" vertical="center"/>
      <protection locked="0"/>
    </xf>
    <xf numFmtId="0" fontId="4" fillId="2" borderId="30" xfId="0" applyNumberFormat="1" applyFont="1" applyFill="1" applyBorder="1" applyAlignment="1" applyProtection="1">
      <alignment horizontal="center" vertical="center"/>
      <protection locked="0"/>
    </xf>
    <xf numFmtId="180" fontId="4" fillId="3" borderId="2" xfId="0" applyNumberFormat="1" applyFont="1" applyFill="1" applyBorder="1" applyAlignment="1" applyProtection="1">
      <alignment horizontal="center" vertical="center"/>
      <protection locked="0"/>
    </xf>
    <xf numFmtId="180" fontId="4" fillId="3" borderId="1" xfId="0" applyNumberFormat="1" applyFont="1" applyFill="1" applyBorder="1" applyAlignment="1" applyProtection="1">
      <alignment horizontal="center" vertical="center"/>
      <protection locked="0"/>
    </xf>
    <xf numFmtId="180" fontId="4" fillId="3" borderId="4" xfId="0" applyNumberFormat="1" applyFont="1" applyFill="1" applyBorder="1" applyAlignment="1" applyProtection="1">
      <alignment horizontal="center" vertical="center"/>
      <protection locked="0"/>
    </xf>
    <xf numFmtId="49" fontId="4" fillId="3" borderId="21" xfId="0" applyNumberFormat="1" applyFont="1" applyFill="1" applyBorder="1" applyAlignment="1" applyProtection="1">
      <alignment vertical="center"/>
      <protection locked="0"/>
    </xf>
    <xf numFmtId="49" fontId="4" fillId="3" borderId="22" xfId="0" applyNumberFormat="1" applyFont="1" applyFill="1" applyBorder="1" applyAlignment="1" applyProtection="1">
      <alignment vertical="center"/>
      <protection locked="0"/>
    </xf>
    <xf numFmtId="49" fontId="4" fillId="3" borderId="23" xfId="0" applyNumberFormat="1" applyFont="1" applyFill="1" applyBorder="1" applyAlignment="1" applyProtection="1">
      <alignment vertical="center"/>
      <protection locked="0"/>
    </xf>
    <xf numFmtId="49" fontId="4" fillId="3" borderId="12" xfId="0" applyNumberFormat="1" applyFont="1" applyFill="1" applyBorder="1" applyAlignment="1" applyProtection="1">
      <alignment vertical="center"/>
      <protection locked="0"/>
    </xf>
    <xf numFmtId="49" fontId="4" fillId="3" borderId="7" xfId="0" applyNumberFormat="1" applyFont="1" applyFill="1" applyBorder="1" applyAlignment="1" applyProtection="1">
      <alignment vertical="center"/>
      <protection locked="0"/>
    </xf>
    <xf numFmtId="49" fontId="4" fillId="3" borderId="8" xfId="0" applyNumberFormat="1" applyFont="1" applyFill="1" applyBorder="1" applyAlignment="1" applyProtection="1">
      <alignment vertical="center"/>
      <protection locked="0"/>
    </xf>
    <xf numFmtId="179" fontId="4" fillId="3" borderId="12" xfId="0" applyNumberFormat="1" applyFont="1" applyFill="1" applyBorder="1" applyAlignment="1" applyProtection="1">
      <alignment horizontal="center" vertical="center"/>
      <protection locked="0"/>
    </xf>
    <xf numFmtId="179" fontId="4" fillId="3" borderId="7" xfId="0" applyNumberFormat="1" applyFont="1" applyFill="1" applyBorder="1" applyAlignment="1" applyProtection="1">
      <alignment horizontal="center" vertical="center"/>
      <protection locked="0"/>
    </xf>
    <xf numFmtId="179" fontId="4" fillId="3" borderId="8" xfId="0" applyNumberFormat="1" applyFont="1" applyFill="1" applyBorder="1" applyAlignment="1" applyProtection="1">
      <alignment horizontal="center" vertical="center"/>
      <protection locked="0"/>
    </xf>
    <xf numFmtId="0" fontId="4" fillId="2" borderId="12" xfId="0" applyNumberFormat="1" applyFont="1" applyFill="1" applyBorder="1" applyAlignment="1" applyProtection="1">
      <alignment horizontal="left" vertical="center"/>
      <protection locked="0"/>
    </xf>
    <xf numFmtId="0" fontId="4" fillId="2" borderId="7" xfId="0" applyNumberFormat="1" applyFont="1" applyFill="1" applyBorder="1" applyAlignment="1" applyProtection="1">
      <alignment horizontal="left" vertical="center"/>
      <protection locked="0"/>
    </xf>
    <xf numFmtId="0" fontId="4" fillId="2" borderId="8" xfId="0" applyNumberFormat="1" applyFont="1" applyFill="1" applyBorder="1" applyAlignment="1" applyProtection="1">
      <alignment horizontal="left" vertical="center"/>
      <protection locked="0"/>
    </xf>
    <xf numFmtId="0" fontId="4" fillId="2" borderId="19" xfId="0" applyNumberFormat="1" applyFont="1" applyFill="1" applyBorder="1" applyAlignment="1" applyProtection="1">
      <alignment horizontal="center" vertical="center"/>
      <protection locked="0"/>
    </xf>
    <xf numFmtId="0" fontId="4" fillId="2" borderId="20" xfId="0" applyNumberFormat="1" applyFont="1" applyFill="1" applyBorder="1" applyAlignment="1" applyProtection="1">
      <alignment horizontal="center" vertical="center"/>
      <protection locked="0"/>
    </xf>
    <xf numFmtId="0" fontId="4" fillId="2" borderId="27" xfId="0" applyNumberFormat="1" applyFont="1" applyFill="1" applyBorder="1" applyAlignment="1" applyProtection="1">
      <alignment horizontal="center" vertical="center"/>
      <protection locked="0"/>
    </xf>
    <xf numFmtId="0" fontId="4" fillId="2" borderId="28" xfId="0" applyNumberFormat="1" applyFont="1" applyFill="1" applyBorder="1" applyAlignment="1" applyProtection="1">
      <alignment horizontal="center" vertical="center"/>
      <protection locked="0"/>
    </xf>
    <xf numFmtId="177" fontId="4" fillId="3" borderId="12" xfId="0" applyNumberFormat="1" applyFont="1" applyFill="1" applyBorder="1" applyAlignment="1" applyProtection="1">
      <alignment horizontal="center" vertical="center"/>
      <protection locked="0"/>
    </xf>
    <xf numFmtId="177" fontId="4" fillId="3" borderId="7" xfId="0" applyNumberFormat="1" applyFont="1" applyFill="1" applyBorder="1" applyAlignment="1" applyProtection="1">
      <alignment horizontal="center" vertical="center"/>
      <protection locked="0"/>
    </xf>
    <xf numFmtId="177" fontId="4" fillId="3" borderId="8" xfId="0" applyNumberFormat="1" applyFont="1" applyFill="1" applyBorder="1" applyAlignment="1" applyProtection="1">
      <alignment horizontal="center" vertical="center"/>
      <protection locked="0"/>
    </xf>
    <xf numFmtId="178" fontId="4" fillId="3" borderId="12" xfId="0" applyNumberFormat="1" applyFont="1" applyFill="1" applyBorder="1" applyAlignment="1" applyProtection="1">
      <alignment horizontal="center" vertical="center"/>
      <protection locked="0"/>
    </xf>
    <xf numFmtId="178" fontId="4" fillId="3" borderId="7" xfId="0" applyNumberFormat="1" applyFont="1" applyFill="1" applyBorder="1" applyAlignment="1" applyProtection="1">
      <alignment horizontal="center" vertical="center"/>
      <protection locked="0"/>
    </xf>
    <xf numFmtId="178" fontId="4" fillId="3" borderId="8" xfId="0" applyNumberFormat="1" applyFont="1" applyFill="1" applyBorder="1" applyAlignment="1" applyProtection="1">
      <alignment horizontal="center" vertical="center"/>
      <protection locked="0"/>
    </xf>
    <xf numFmtId="49" fontId="4" fillId="3" borderId="7" xfId="0" applyNumberFormat="1" applyFont="1" applyFill="1" applyBorder="1" applyAlignment="1" applyProtection="1">
      <alignment horizontal="center" vertical="center"/>
      <protection locked="0"/>
    </xf>
    <xf numFmtId="180" fontId="4" fillId="3" borderId="7" xfId="0" applyNumberFormat="1" applyFont="1" applyFill="1" applyBorder="1" applyAlignment="1" applyProtection="1">
      <alignment horizontal="center" vertical="center"/>
      <protection locked="0"/>
    </xf>
    <xf numFmtId="180" fontId="4" fillId="3" borderId="8" xfId="0" applyNumberFormat="1" applyFont="1" applyFill="1" applyBorder="1" applyAlignment="1" applyProtection="1">
      <alignment horizontal="center" vertical="center"/>
      <protection locked="0"/>
    </xf>
    <xf numFmtId="49" fontId="6" fillId="3" borderId="12" xfId="1" applyNumberFormat="1" applyFill="1" applyBorder="1" applyAlignment="1" applyProtection="1">
      <alignment vertical="center"/>
      <protection locked="0"/>
    </xf>
    <xf numFmtId="49" fontId="4" fillId="3" borderId="15" xfId="0" applyNumberFormat="1" applyFont="1" applyFill="1" applyBorder="1" applyAlignment="1" applyProtection="1">
      <alignment vertical="center"/>
      <protection locked="0"/>
    </xf>
    <xf numFmtId="49" fontId="4" fillId="3" borderId="10" xfId="0" applyNumberFormat="1" applyFont="1" applyFill="1" applyBorder="1" applyAlignment="1" applyProtection="1">
      <alignment vertical="center"/>
      <protection locked="0"/>
    </xf>
    <xf numFmtId="49" fontId="4" fillId="3" borderId="24" xfId="0" applyNumberFormat="1" applyFont="1" applyFill="1" applyBorder="1" applyAlignment="1" applyProtection="1">
      <alignment vertical="center"/>
      <protection locked="0"/>
    </xf>
    <xf numFmtId="180" fontId="4" fillId="3" borderId="12" xfId="0" applyNumberFormat="1" applyFont="1" applyFill="1" applyBorder="1" applyAlignment="1" applyProtection="1">
      <alignment horizontal="center" vertical="center"/>
      <protection locked="0"/>
    </xf>
    <xf numFmtId="49" fontId="4" fillId="3" borderId="17" xfId="0" applyNumberFormat="1" applyFont="1" applyFill="1" applyBorder="1" applyAlignment="1" applyProtection="1">
      <alignment vertical="center"/>
      <protection locked="0"/>
    </xf>
    <xf numFmtId="49" fontId="4" fillId="3" borderId="3" xfId="0" applyNumberFormat="1" applyFont="1" applyFill="1" applyBorder="1" applyAlignment="1" applyProtection="1">
      <alignment vertical="center"/>
      <protection locked="0"/>
    </xf>
    <xf numFmtId="49" fontId="4" fillId="3" borderId="6" xfId="0" applyNumberFormat="1" applyFont="1" applyFill="1" applyBorder="1" applyAlignment="1" applyProtection="1">
      <alignment vertical="center"/>
      <protection locked="0"/>
    </xf>
    <xf numFmtId="49" fontId="4" fillId="3" borderId="1" xfId="0" applyNumberFormat="1" applyFont="1" applyFill="1" applyBorder="1" applyAlignment="1" applyProtection="1">
      <alignment vertical="center"/>
      <protection locked="0"/>
    </xf>
    <xf numFmtId="49" fontId="4" fillId="3" borderId="21" xfId="0" applyNumberFormat="1" applyFont="1" applyFill="1" applyBorder="1" applyAlignment="1" applyProtection="1">
      <alignment horizontal="left" vertical="center"/>
      <protection locked="0"/>
    </xf>
    <xf numFmtId="49" fontId="4" fillId="3" borderId="22" xfId="0" applyNumberFormat="1" applyFont="1" applyFill="1" applyBorder="1" applyAlignment="1" applyProtection="1">
      <alignment horizontal="left" vertical="center"/>
      <protection locked="0"/>
    </xf>
    <xf numFmtId="49" fontId="4" fillId="3" borderId="23" xfId="0" applyNumberFormat="1" applyFont="1" applyFill="1" applyBorder="1" applyAlignment="1" applyProtection="1">
      <alignment horizontal="left" vertical="center"/>
      <protection locked="0"/>
    </xf>
    <xf numFmtId="49" fontId="4" fillId="3" borderId="10" xfId="0" applyNumberFormat="1" applyFont="1" applyFill="1" applyBorder="1" applyAlignment="1" applyProtection="1">
      <alignment horizontal="left" vertical="center"/>
      <protection locked="0"/>
    </xf>
    <xf numFmtId="49" fontId="4" fillId="3" borderId="24" xfId="0" applyNumberFormat="1" applyFont="1" applyFill="1" applyBorder="1" applyAlignment="1" applyProtection="1">
      <alignment horizontal="left" vertical="center"/>
      <protection locked="0"/>
    </xf>
    <xf numFmtId="49" fontId="4" fillId="2" borderId="21" xfId="0" applyNumberFormat="1" applyFont="1" applyFill="1" applyBorder="1" applyAlignment="1" applyProtection="1">
      <alignment horizontal="center" vertical="center"/>
      <protection locked="0"/>
    </xf>
    <xf numFmtId="49" fontId="4" fillId="2" borderId="22" xfId="0" applyNumberFormat="1" applyFont="1" applyFill="1" applyBorder="1" applyAlignment="1" applyProtection="1">
      <alignment horizontal="center" vertical="center"/>
      <protection locked="0"/>
    </xf>
    <xf numFmtId="49" fontId="4" fillId="2" borderId="23" xfId="0" applyNumberFormat="1" applyFont="1" applyFill="1" applyBorder="1" applyAlignment="1" applyProtection="1">
      <alignment horizontal="center" vertical="center"/>
      <protection locked="0"/>
    </xf>
    <xf numFmtId="0" fontId="22" fillId="4" borderId="11" xfId="3" applyFont="1" applyFill="1" applyBorder="1" applyAlignment="1">
      <alignment horizontal="center" vertical="center"/>
    </xf>
    <xf numFmtId="0" fontId="22" fillId="4" borderId="25" xfId="3" applyFont="1" applyFill="1" applyBorder="1" applyAlignment="1">
      <alignment horizontal="center" vertical="center"/>
    </xf>
    <xf numFmtId="0" fontId="22" fillId="4" borderId="26" xfId="3" applyFont="1" applyFill="1" applyBorder="1" applyAlignment="1">
      <alignment horizontal="center" vertical="center"/>
    </xf>
    <xf numFmtId="0" fontId="22" fillId="3" borderId="11" xfId="3" applyFont="1" applyFill="1" applyBorder="1" applyAlignment="1" applyProtection="1">
      <alignment horizontal="left" vertical="center" wrapText="1"/>
      <protection locked="0"/>
    </xf>
    <xf numFmtId="0" fontId="22" fillId="3" borderId="25" xfId="3" applyFont="1" applyFill="1" applyBorder="1" applyAlignment="1" applyProtection="1">
      <alignment horizontal="left" vertical="center" wrapText="1"/>
      <protection locked="0"/>
    </xf>
    <xf numFmtId="0" fontId="22" fillId="3" borderId="26" xfId="3" applyFont="1" applyFill="1" applyBorder="1" applyAlignment="1" applyProtection="1">
      <alignment horizontal="left" vertical="center" wrapText="1"/>
      <protection locked="0"/>
    </xf>
    <xf numFmtId="181" fontId="25" fillId="3" borderId="11" xfId="3" applyNumberFormat="1" applyFont="1" applyFill="1" applyBorder="1" applyAlignment="1" applyProtection="1">
      <alignment horizontal="center" vertical="center"/>
      <protection locked="0"/>
    </xf>
    <xf numFmtId="181" fontId="25" fillId="3" borderId="25" xfId="3" applyNumberFormat="1" applyFont="1" applyFill="1" applyBorder="1" applyAlignment="1" applyProtection="1">
      <alignment horizontal="center" vertical="center"/>
      <protection locked="0"/>
    </xf>
    <xf numFmtId="181" fontId="25" fillId="3" borderId="26" xfId="3" applyNumberFormat="1" applyFont="1" applyFill="1" applyBorder="1" applyAlignment="1" applyProtection="1">
      <alignment horizontal="center" vertical="center"/>
      <protection locked="0"/>
    </xf>
    <xf numFmtId="49" fontId="22" fillId="3" borderId="11" xfId="3" applyNumberFormat="1" applyFont="1" applyFill="1" applyBorder="1" applyAlignment="1" applyProtection="1">
      <alignment horizontal="center" vertical="center"/>
      <protection locked="0"/>
    </xf>
    <xf numFmtId="49" fontId="22" fillId="3" borderId="25" xfId="3" applyNumberFormat="1" applyFont="1" applyFill="1" applyBorder="1" applyAlignment="1" applyProtection="1">
      <alignment horizontal="center" vertical="center"/>
      <protection locked="0"/>
    </xf>
    <xf numFmtId="49" fontId="22" fillId="3" borderId="26" xfId="3" applyNumberFormat="1" applyFont="1" applyFill="1" applyBorder="1" applyAlignment="1" applyProtection="1">
      <alignment horizontal="center" vertical="center"/>
      <protection locked="0"/>
    </xf>
    <xf numFmtId="181" fontId="22" fillId="3" borderId="11" xfId="3" applyNumberFormat="1" applyFont="1" applyFill="1" applyBorder="1" applyAlignment="1" applyProtection="1">
      <alignment horizontal="center" vertical="center"/>
      <protection locked="0"/>
    </xf>
    <xf numFmtId="181" fontId="22" fillId="3" borderId="25" xfId="3" applyNumberFormat="1" applyFont="1" applyFill="1" applyBorder="1" applyAlignment="1" applyProtection="1">
      <alignment horizontal="center" vertical="center"/>
      <protection locked="0"/>
    </xf>
    <xf numFmtId="181" fontId="22" fillId="3" borderId="26" xfId="3" applyNumberFormat="1" applyFont="1" applyFill="1" applyBorder="1" applyAlignment="1" applyProtection="1">
      <alignment horizontal="center" vertical="center"/>
      <protection locked="0"/>
    </xf>
    <xf numFmtId="0" fontId="24" fillId="4" borderId="4" xfId="3" applyFont="1" applyFill="1" applyBorder="1" applyAlignment="1">
      <alignment horizontal="center" vertical="center" wrapText="1"/>
    </xf>
    <xf numFmtId="0" fontId="24" fillId="4" borderId="6" xfId="3" applyFont="1" applyFill="1" applyBorder="1" applyAlignment="1">
      <alignment horizontal="center" vertical="center" wrapText="1"/>
    </xf>
    <xf numFmtId="0" fontId="24" fillId="4" borderId="11" xfId="3" applyFont="1" applyFill="1" applyBorder="1" applyAlignment="1">
      <alignment horizontal="center" vertical="center" wrapText="1"/>
    </xf>
    <xf numFmtId="0" fontId="24" fillId="4" borderId="26" xfId="3" applyFont="1" applyFill="1" applyBorder="1" applyAlignment="1">
      <alignment horizontal="center" vertical="center" wrapText="1"/>
    </xf>
    <xf numFmtId="0" fontId="22" fillId="4" borderId="9" xfId="3" applyFont="1" applyFill="1" applyBorder="1" applyAlignment="1">
      <alignment horizontal="center" vertical="center"/>
    </xf>
    <xf numFmtId="0" fontId="22" fillId="4" borderId="7" xfId="3" applyFont="1" applyFill="1" applyBorder="1" applyAlignment="1">
      <alignment horizontal="center" vertical="center"/>
    </xf>
    <xf numFmtId="0" fontId="22" fillId="4" borderId="8" xfId="3" applyFont="1" applyFill="1" applyBorder="1" applyAlignment="1">
      <alignment horizontal="center" vertical="center"/>
    </xf>
    <xf numFmtId="0" fontId="22" fillId="4" borderId="12" xfId="3" applyFont="1" applyFill="1" applyBorder="1" applyAlignment="1">
      <alignment horizontal="center" vertical="center"/>
    </xf>
    <xf numFmtId="0" fontId="23" fillId="0" borderId="7" xfId="3" applyFont="1" applyBorder="1" applyAlignment="1">
      <alignment horizontal="center" vertical="center"/>
    </xf>
    <xf numFmtId="0" fontId="23" fillId="0" borderId="8" xfId="3" applyFont="1" applyBorder="1" applyAlignment="1">
      <alignment horizontal="center" vertical="center"/>
    </xf>
  </cellXfs>
  <cellStyles count="8">
    <cellStyle name="ハイパーリンク" xfId="1" builtinId="8"/>
    <cellStyle name="標準" xfId="0" builtinId="0"/>
    <cellStyle name="標準 2" xfId="2"/>
    <cellStyle name="標準 3" xfId="3"/>
    <cellStyle name="標準 3 2" xfId="5"/>
    <cellStyle name="標準 3 3" xfId="4"/>
    <cellStyle name="標準 4" xfId="6"/>
    <cellStyle name="標準 5" xfId="7"/>
  </cellStyles>
  <dxfs count="2">
    <dxf>
      <font>
        <b/>
        <i val="0"/>
        <strike val="0"/>
        <condense val="0"/>
        <extend val="0"/>
        <color indexed="10"/>
      </font>
      <fill>
        <patternFill patternType="solid">
          <bgColor indexed="10"/>
        </patternFill>
      </fill>
    </dxf>
    <dxf>
      <font>
        <b/>
        <i val="0"/>
        <strike val="0"/>
        <condense val="0"/>
        <extend val="0"/>
        <color indexed="10"/>
      </font>
      <fill>
        <patternFill patternType="solid"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
  <Relationship Id="rId8" Type="http://schemas.openxmlformats.org/officeDocument/2006/relationships/theme" Target="theme/theme1.xml" />
  <Relationship Id="rId3" Type="http://schemas.openxmlformats.org/officeDocument/2006/relationships/worksheet" Target="worksheets/sheet3.xml" />
  <Relationship Id="rId7" Type="http://schemas.openxmlformats.org/officeDocument/2006/relationships/worksheet" Target="worksheets/sheet7.xml" />
  <Relationship Id="rId2" Type="http://schemas.openxmlformats.org/officeDocument/2006/relationships/worksheet" Target="worksheets/sheet2.xml" />
  <Relationship Id="rId1" Type="http://schemas.openxmlformats.org/officeDocument/2006/relationships/worksheet" Target="worksheets/sheet1.xml" />
  <Relationship Id="rId6" Type="http://schemas.openxmlformats.org/officeDocument/2006/relationships/worksheet" Target="worksheets/sheet6.xml" />
  <Relationship Id="rId11" Type="http://schemas.openxmlformats.org/officeDocument/2006/relationships/calcChain" Target="calcChain.xml" />
  <Relationship Id="rId5" Type="http://schemas.openxmlformats.org/officeDocument/2006/relationships/worksheet" Target="worksheets/sheet5.xml" />
  <Relationship Id="rId10" Type="http://schemas.openxmlformats.org/officeDocument/2006/relationships/sharedStrings" Target="sharedStrings.xml" />
  <Relationship Id="rId4" Type="http://schemas.openxmlformats.org/officeDocument/2006/relationships/worksheet" Target="worksheets/sheet4.xml" />
  <Relationship Id="rId9" Type="http://schemas.openxmlformats.org/officeDocument/2006/relationships/styles" Target="styles.xml" />
</Relationships>
</file>

<file path=xl/drawings/_rels/drawing1.xml.rels>&#65279;<?xml version="1.0" encoding="utf-8" standalone="yes"?>
<Relationships xmlns="http://schemas.openxmlformats.org/package/2006/relationships">
  <Relationship Id="rId2" Type="http://schemas.openxmlformats.org/officeDocument/2006/relationships/image" Target="../media/image2.png" />
  <Relationship Id="rId1" Type="http://schemas.openxmlformats.org/officeDocument/2006/relationships/image" Target="../media/image1.png" />
</Relationships>
</file>

<file path=xl/drawings/_rels/drawing3.xml.rels>&#65279;<?xml version="1.0" encoding="utf-8" standalone="yes"?>
<Relationships xmlns="http://schemas.openxmlformats.org/package/2006/relationships">
  <Relationship Id="rId3" Type="http://schemas.openxmlformats.org/officeDocument/2006/relationships/image" Target="../media/image5.png" />
  <Relationship Id="rId2" Type="http://schemas.openxmlformats.org/officeDocument/2006/relationships/image" Target="../media/image4.png" />
  <Relationship Id="rId1" Type="http://schemas.openxmlformats.org/officeDocument/2006/relationships/image" Target="../media/image3.png" />
  <Relationship Id="rId4" Type="http://schemas.openxmlformats.org/officeDocument/2006/relationships/image" Target="../media/image6.png" />
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66675</xdr:rowOff>
    </xdr:from>
    <xdr:to>
      <xdr:col>15</xdr:col>
      <xdr:colOff>0</xdr:colOff>
      <xdr:row>3</xdr:row>
      <xdr:rowOff>66675</xdr:rowOff>
    </xdr:to>
    <xdr:grpSp>
      <xdr:nvGrpSpPr>
        <xdr:cNvPr id="3110" name="Group 4"/>
        <xdr:cNvGrpSpPr>
          <a:grpSpLocks/>
        </xdr:cNvGrpSpPr>
      </xdr:nvGrpSpPr>
      <xdr:grpSpPr bwMode="auto">
        <a:xfrm>
          <a:off x="66675" y="66675"/>
          <a:ext cx="5848350" cy="514350"/>
          <a:chOff x="233" y="383"/>
          <a:chExt cx="176" cy="36"/>
        </a:xfrm>
      </xdr:grpSpPr>
      <xdr:sp macro="" textlink="">
        <xdr:nvSpPr>
          <xdr:cNvPr id="3119" name="AutoShape 2"/>
          <xdr:cNvSpPr>
            <a:spLocks noChangeArrowheads="1"/>
          </xdr:cNvSpPr>
        </xdr:nvSpPr>
        <xdr:spPr bwMode="auto">
          <a:xfrm>
            <a:off x="233" y="383"/>
            <a:ext cx="176" cy="36"/>
          </a:xfrm>
          <a:prstGeom prst="roundRect">
            <a:avLst>
              <a:gd name="adj" fmla="val 16667"/>
            </a:avLst>
          </a:prstGeom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75" name="Text Box 3"/>
          <xdr:cNvSpPr txBox="1">
            <a:spLocks noChangeArrowheads="1"/>
          </xdr:cNvSpPr>
        </xdr:nvSpPr>
        <xdr:spPr bwMode="auto">
          <a:xfrm>
            <a:off x="242" y="390"/>
            <a:ext cx="157" cy="24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27432" rIns="45720" bIns="0" anchor="t" upright="1"/>
          <a:lstStyle/>
          <a:p>
            <a:pPr algn="ctr" rtl="0">
              <a:defRPr sz="1000"/>
            </a:pPr>
            <a:r>
              <a:rPr lang="ja-JP" altLang="en-US" sz="2000" b="1" i="0" u="none" strike="noStrike" baseline="0">
                <a:solidFill>
                  <a:srgbClr val="FFFFFF"/>
                </a:solidFill>
                <a:latin typeface="ＭＳ ゴシック"/>
                <a:ea typeface="ＭＳ ゴシック"/>
              </a:rPr>
              <a:t>かんたんマニュアル</a:t>
            </a:r>
          </a:p>
        </xdr:txBody>
      </xdr:sp>
    </xdr:grpSp>
    <xdr:clientData/>
  </xdr:twoCellAnchor>
  <xdr:twoCellAnchor>
    <xdr:from>
      <xdr:col>0</xdr:col>
      <xdr:colOff>95250</xdr:colOff>
      <xdr:row>4</xdr:row>
      <xdr:rowOff>47625</xdr:rowOff>
    </xdr:from>
    <xdr:to>
      <xdr:col>7</xdr:col>
      <xdr:colOff>19050</xdr:colOff>
      <xdr:row>6</xdr:row>
      <xdr:rowOff>0</xdr:rowOff>
    </xdr:to>
    <xdr:grpSp>
      <xdr:nvGrpSpPr>
        <xdr:cNvPr id="3111" name="Group 13"/>
        <xdr:cNvGrpSpPr>
          <a:grpSpLocks/>
        </xdr:cNvGrpSpPr>
      </xdr:nvGrpSpPr>
      <xdr:grpSpPr bwMode="auto">
        <a:xfrm>
          <a:off x="95250" y="733425"/>
          <a:ext cx="1809750" cy="295275"/>
          <a:chOff x="10" y="77"/>
          <a:chExt cx="120" cy="31"/>
        </a:xfrm>
      </xdr:grpSpPr>
      <xdr:sp macro="" textlink="">
        <xdr:nvSpPr>
          <xdr:cNvPr id="3117" name="AutoShape 5"/>
          <xdr:cNvSpPr>
            <a:spLocks noChangeArrowheads="1"/>
          </xdr:cNvSpPr>
        </xdr:nvSpPr>
        <xdr:spPr bwMode="auto">
          <a:xfrm>
            <a:off x="10" y="77"/>
            <a:ext cx="120" cy="31"/>
          </a:xfrm>
          <a:prstGeom prst="foldedCorner">
            <a:avLst>
              <a:gd name="adj" fmla="val 12500"/>
            </a:avLst>
          </a:prstGeom>
          <a:solidFill>
            <a:srgbClr xmlns:mc="http://schemas.openxmlformats.org/markup-compatibility/2006" xmlns:a14="http://schemas.microsoft.com/office/drawing/2010/main" val="99CCFF" mc:Ignorable="a14" a14:legacySpreadsheetColorIndex="44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  <xdr:sp macro="" textlink="">
        <xdr:nvSpPr>
          <xdr:cNvPr id="3078" name="Text Box 6"/>
          <xdr:cNvSpPr txBox="1">
            <a:spLocks noChangeArrowheads="1"/>
          </xdr:cNvSpPr>
        </xdr:nvSpPr>
        <xdr:spPr bwMode="auto">
          <a:xfrm>
            <a:off x="15" y="83"/>
            <a:ext cx="105" cy="21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99CCFF" mc:Ignorable="a14" a14:legacySpreadsheetColorIndex="4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1000" b="1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　1．書類の作り方</a:t>
            </a:r>
          </a:p>
        </xdr:txBody>
      </xdr:sp>
    </xdr:grpSp>
    <xdr:clientData/>
  </xdr:twoCellAnchor>
  <xdr:twoCellAnchor>
    <xdr:from>
      <xdr:col>0</xdr:col>
      <xdr:colOff>95250</xdr:colOff>
      <xdr:row>15</xdr:row>
      <xdr:rowOff>28575</xdr:rowOff>
    </xdr:from>
    <xdr:to>
      <xdr:col>6</xdr:col>
      <xdr:colOff>180975</xdr:colOff>
      <xdr:row>16</xdr:row>
      <xdr:rowOff>152400</xdr:rowOff>
    </xdr:to>
    <xdr:grpSp>
      <xdr:nvGrpSpPr>
        <xdr:cNvPr id="3112" name="Group 9"/>
        <xdr:cNvGrpSpPr>
          <a:grpSpLocks/>
        </xdr:cNvGrpSpPr>
      </xdr:nvGrpSpPr>
      <xdr:grpSpPr bwMode="auto">
        <a:xfrm>
          <a:off x="95250" y="2295525"/>
          <a:ext cx="1771650" cy="295275"/>
          <a:chOff x="213" y="338"/>
          <a:chExt cx="107" cy="31"/>
        </a:xfrm>
      </xdr:grpSpPr>
      <xdr:sp macro="" textlink="">
        <xdr:nvSpPr>
          <xdr:cNvPr id="3115" name="AutoShape 10"/>
          <xdr:cNvSpPr>
            <a:spLocks noChangeArrowheads="1"/>
          </xdr:cNvSpPr>
        </xdr:nvSpPr>
        <xdr:spPr bwMode="auto">
          <a:xfrm>
            <a:off x="213" y="338"/>
            <a:ext cx="107" cy="31"/>
          </a:xfrm>
          <a:prstGeom prst="foldedCorner">
            <a:avLst>
              <a:gd name="adj" fmla="val 12500"/>
            </a:avLst>
          </a:prstGeom>
          <a:solidFill>
            <a:srgbClr xmlns:mc="http://schemas.openxmlformats.org/markup-compatibility/2006" xmlns:a14="http://schemas.microsoft.com/office/drawing/2010/main" val="FF99CC" mc:Ignorable="a14" a14:legacySpreadsheetColorIndex="4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  <xdr:sp macro="" textlink="">
        <xdr:nvSpPr>
          <xdr:cNvPr id="3083" name="Text Box 11"/>
          <xdr:cNvSpPr txBox="1">
            <a:spLocks noChangeArrowheads="1"/>
          </xdr:cNvSpPr>
        </xdr:nvSpPr>
        <xdr:spPr bwMode="auto">
          <a:xfrm>
            <a:off x="219" y="344"/>
            <a:ext cx="95" cy="21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99CC" mc:Ignorable="a14" a14:legacySpreadsheetColorIndex="4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1000" b="1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　２．注意点</a:t>
            </a:r>
          </a:p>
        </xdr:txBody>
      </xdr:sp>
    </xdr:grpSp>
    <xdr:clientData/>
  </xdr:twoCellAnchor>
  <xdr:twoCellAnchor editAs="oneCell">
    <xdr:from>
      <xdr:col>4</xdr:col>
      <xdr:colOff>9525</xdr:colOff>
      <xdr:row>26</xdr:row>
      <xdr:rowOff>19050</xdr:rowOff>
    </xdr:from>
    <xdr:to>
      <xdr:col>11</xdr:col>
      <xdr:colOff>533400</xdr:colOff>
      <xdr:row>32</xdr:row>
      <xdr:rowOff>57150</xdr:rowOff>
    </xdr:to>
    <xdr:pic>
      <xdr:nvPicPr>
        <xdr:cNvPr id="3113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4514850"/>
          <a:ext cx="2409825" cy="1066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190500</xdr:colOff>
      <xdr:row>35</xdr:row>
      <xdr:rowOff>28575</xdr:rowOff>
    </xdr:from>
    <xdr:to>
      <xdr:col>13</xdr:col>
      <xdr:colOff>476250</xdr:colOff>
      <xdr:row>41</xdr:row>
      <xdr:rowOff>95250</xdr:rowOff>
    </xdr:to>
    <xdr:pic>
      <xdr:nvPicPr>
        <xdr:cNvPr id="3114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6067425"/>
          <a:ext cx="3743325" cy="1095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142875</xdr:colOff>
      <xdr:row>4</xdr:row>
      <xdr:rowOff>323850</xdr:rowOff>
    </xdr:from>
    <xdr:to>
      <xdr:col>16</xdr:col>
      <xdr:colOff>104775</xdr:colOff>
      <xdr:row>8</xdr:row>
      <xdr:rowOff>38100</xdr:rowOff>
    </xdr:to>
    <xdr:sp macro="" textlink="">
      <xdr:nvSpPr>
        <xdr:cNvPr id="5162" name="AutoShape 42"/>
        <xdr:cNvSpPr>
          <a:spLocks noChangeArrowheads="1"/>
        </xdr:cNvSpPr>
      </xdr:nvSpPr>
      <xdr:spPr bwMode="auto">
        <a:xfrm>
          <a:off x="1743075" y="1085850"/>
          <a:ext cx="1562100" cy="666750"/>
        </a:xfrm>
        <a:prstGeom prst="wedgeRoundRectCallout">
          <a:avLst>
            <a:gd name="adj1" fmla="val -46343"/>
            <a:gd name="adj2" fmla="val 81431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みはま建設</a:t>
          </a:r>
          <a:r>
            <a:rPr lang="ja-JP" altLang="en-US" sz="900" b="0" i="0" u="none" strike="noStrike" baseline="0">
              <a:solidFill>
                <a:srgbClr val="0000FF"/>
              </a:solidFill>
              <a:latin typeface="ＭＳ ゴシック"/>
              <a:ea typeface="ＭＳ ゴシック"/>
            </a:rPr>
            <a:t>株式会社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なら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　”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後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株式会社”</a:t>
          </a:r>
        </a:p>
        <a:p>
          <a:pPr algn="l" rtl="0">
            <a:lnSpc>
              <a:spcPts val="1000"/>
            </a:lnSpc>
            <a:defRPr sz="1000"/>
          </a:pPr>
          <a:r>
            <a:rPr lang="ja-JP" altLang="en-US" sz="900" b="0" i="0" u="none" strike="noStrike" baseline="0">
              <a:solidFill>
                <a:srgbClr val="0000FF"/>
              </a:solidFill>
              <a:latin typeface="ＭＳ ゴシック"/>
              <a:ea typeface="ＭＳ ゴシック"/>
            </a:rPr>
            <a:t>株式会社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みはま建設なら</a:t>
          </a:r>
        </a:p>
        <a:p>
          <a:pPr algn="l" rtl="0">
            <a:lnSpc>
              <a:spcPts val="10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　”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前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 株式会社”</a:t>
          </a:r>
        </a:p>
      </xdr:txBody>
    </xdr:sp>
    <xdr:clientData/>
  </xdr:twoCellAnchor>
  <xdr:twoCellAnchor>
    <xdr:from>
      <xdr:col>19</xdr:col>
      <xdr:colOff>133350</xdr:colOff>
      <xdr:row>4</xdr:row>
      <xdr:rowOff>371475</xdr:rowOff>
    </xdr:from>
    <xdr:to>
      <xdr:col>32</xdr:col>
      <xdr:colOff>123825</xdr:colOff>
      <xdr:row>8</xdr:row>
      <xdr:rowOff>152400</xdr:rowOff>
    </xdr:to>
    <xdr:sp macro="" textlink="">
      <xdr:nvSpPr>
        <xdr:cNvPr id="5164" name="AutoShape 44"/>
        <xdr:cNvSpPr>
          <a:spLocks noChangeArrowheads="1"/>
        </xdr:cNvSpPr>
      </xdr:nvSpPr>
      <xdr:spPr bwMode="auto">
        <a:xfrm>
          <a:off x="3933825" y="1133475"/>
          <a:ext cx="2590800" cy="733425"/>
        </a:xfrm>
        <a:prstGeom prst="wedgeRoundRectCallout">
          <a:avLst>
            <a:gd name="adj1" fmla="val -52204"/>
            <a:gd name="adj2" fmla="val 69481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左の法人名で、</a:t>
          </a:r>
          <a:r>
            <a:rPr lang="ja-JP" altLang="en-US" sz="900" b="0" i="0" u="none" strike="noStrike" baseline="0">
              <a:solidFill>
                <a:srgbClr val="0000FF"/>
              </a:solidFill>
              <a:latin typeface="ＭＳ ゴシック"/>
              <a:ea typeface="ＭＳ ゴシック"/>
            </a:rPr>
            <a:t>”個人・その他”以外を選択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した場合は、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　みはま建設株式会社 → みはま建設</a:t>
          </a:r>
        </a:p>
        <a:p>
          <a:pPr algn="l" rtl="0">
            <a:lnSpc>
              <a:spcPts val="10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のように</a:t>
          </a:r>
          <a:r>
            <a:rPr lang="ja-JP" altLang="en-US" sz="900" b="0" i="0" u="none" strike="noStrike" baseline="0">
              <a:solidFill>
                <a:srgbClr val="FF0000"/>
              </a:solidFill>
              <a:latin typeface="ＭＳ ゴシック"/>
              <a:ea typeface="ＭＳ ゴシック"/>
            </a:rPr>
            <a:t>法人名は記入しないでください</a:t>
          </a:r>
        </a:p>
      </xdr:txBody>
    </xdr:sp>
    <xdr:clientData/>
  </xdr:twoCellAnchor>
  <xdr:twoCellAnchor>
    <xdr:from>
      <xdr:col>7</xdr:col>
      <xdr:colOff>161925</xdr:colOff>
      <xdr:row>50</xdr:row>
      <xdr:rowOff>276225</xdr:rowOff>
    </xdr:from>
    <xdr:to>
      <xdr:col>15</xdr:col>
      <xdr:colOff>123825</xdr:colOff>
      <xdr:row>54</xdr:row>
      <xdr:rowOff>142875</xdr:rowOff>
    </xdr:to>
    <xdr:sp macro="" textlink="">
      <xdr:nvSpPr>
        <xdr:cNvPr id="5166" name="AutoShape 46"/>
        <xdr:cNvSpPr>
          <a:spLocks noChangeArrowheads="1"/>
        </xdr:cNvSpPr>
      </xdr:nvSpPr>
      <xdr:spPr bwMode="auto">
        <a:xfrm>
          <a:off x="1562100" y="12087225"/>
          <a:ext cx="1562100" cy="819150"/>
        </a:xfrm>
        <a:prstGeom prst="wedgeRoundRectCallout">
          <a:avLst>
            <a:gd name="adj1" fmla="val -64634"/>
            <a:gd name="adj2" fmla="val 39537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区分（一般・特定）は</a:t>
          </a:r>
          <a:r>
            <a:rPr lang="ja-JP" altLang="en-US" sz="900" b="1" i="0" u="none" strike="noStrike" baseline="0">
              <a:solidFill>
                <a:srgbClr val="FF0000"/>
              </a:solidFill>
              <a:latin typeface="ＭＳ ゴシック"/>
              <a:ea typeface="ＭＳ ゴシック"/>
            </a:rPr>
            <a:t>必ず選択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してください。</a:t>
          </a:r>
          <a:endParaRPr lang="ja-JP" altLang="en-US" sz="900" b="0" i="0" u="none" strike="noStrike" baseline="0">
            <a:solidFill>
              <a:srgbClr val="FF0000"/>
            </a:solidFill>
            <a:latin typeface="ＭＳ ゴシック"/>
            <a:ea typeface="ＭＳ ゴシック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0" i="0" u="none" strike="noStrike" baseline="0">
              <a:solidFill>
                <a:srgbClr val="FF0000"/>
              </a:solidFill>
              <a:latin typeface="ＭＳ ゴシック"/>
              <a:ea typeface="ＭＳ ゴシック"/>
            </a:rPr>
            <a:t>※空白の場合、入札参加資格が許可されないことがあります。</a:t>
          </a:r>
        </a:p>
      </xdr:txBody>
    </xdr:sp>
    <xdr:clientData/>
  </xdr:twoCellAnchor>
  <xdr:twoCellAnchor>
    <xdr:from>
      <xdr:col>19</xdr:col>
      <xdr:colOff>161925</xdr:colOff>
      <xdr:row>11</xdr:row>
      <xdr:rowOff>95250</xdr:rowOff>
    </xdr:from>
    <xdr:to>
      <xdr:col>32</xdr:col>
      <xdr:colOff>114300</xdr:colOff>
      <xdr:row>13</xdr:row>
      <xdr:rowOff>114300</xdr:rowOff>
    </xdr:to>
    <xdr:sp macro="" textlink="">
      <xdr:nvSpPr>
        <xdr:cNvPr id="5176" name="AutoShape 56"/>
        <xdr:cNvSpPr>
          <a:spLocks noChangeArrowheads="1"/>
        </xdr:cNvSpPr>
      </xdr:nvSpPr>
      <xdr:spPr bwMode="auto">
        <a:xfrm>
          <a:off x="3962400" y="2571750"/>
          <a:ext cx="2552700" cy="590550"/>
        </a:xfrm>
        <a:prstGeom prst="wedgeRoundRectCallout">
          <a:avLst>
            <a:gd name="adj1" fmla="val -55972"/>
            <a:gd name="adj2" fmla="val 64514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姓名の間にスペースは入れないで下さい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（フリガナも同様）</a:t>
          </a:r>
        </a:p>
      </xdr:txBody>
    </xdr:sp>
    <xdr:clientData/>
  </xdr:twoCellAnchor>
  <xdr:twoCellAnchor>
    <xdr:from>
      <xdr:col>13</xdr:col>
      <xdr:colOff>57150</xdr:colOff>
      <xdr:row>20</xdr:row>
      <xdr:rowOff>66675</xdr:rowOff>
    </xdr:from>
    <xdr:to>
      <xdr:col>32</xdr:col>
      <xdr:colOff>0</xdr:colOff>
      <xdr:row>23</xdr:row>
      <xdr:rowOff>28575</xdr:rowOff>
    </xdr:to>
    <xdr:sp macro="" textlink="">
      <xdr:nvSpPr>
        <xdr:cNvPr id="5177" name="AutoShape 57"/>
        <xdr:cNvSpPr>
          <a:spLocks noChangeArrowheads="1"/>
        </xdr:cNvSpPr>
      </xdr:nvSpPr>
      <xdr:spPr bwMode="auto">
        <a:xfrm>
          <a:off x="2657475" y="4638675"/>
          <a:ext cx="3743325" cy="914400"/>
        </a:xfrm>
        <a:prstGeom prst="wedgeRoundRectCallout">
          <a:avLst>
            <a:gd name="adj1" fmla="val -56361"/>
            <a:gd name="adj2" fmla="val -39583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※1 </a:t>
          </a:r>
          <a:r>
            <a:rPr lang="ja-JP" altLang="en-US" sz="900" b="0" i="0" u="none" strike="noStrike" baseline="0">
              <a:solidFill>
                <a:srgbClr val="0000FF"/>
              </a:solidFill>
              <a:latin typeface="ＭＳ ゴシック"/>
              <a:ea typeface="ＭＳ ゴシック"/>
            </a:rPr>
            <a:t>商号又は名称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＋</a:t>
          </a:r>
          <a:r>
            <a:rPr lang="ja-JP" altLang="en-US" sz="900" b="0" i="0" u="none" strike="noStrike" baseline="0">
              <a:solidFill>
                <a:srgbClr val="0000FF"/>
              </a:solidFill>
              <a:latin typeface="ＭＳ ゴシック"/>
              <a:ea typeface="ＭＳ ゴシック"/>
            </a:rPr>
            <a:t>営業所名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としてください</a:t>
          </a:r>
        </a:p>
        <a:p>
          <a:pPr algn="l" rtl="0">
            <a:lnSpc>
              <a:spcPts val="10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※2 商号＋営業所名の間に</a:t>
          </a:r>
          <a:r>
            <a:rPr lang="ja-JP" altLang="en-US" sz="900" b="0" i="0" u="none" strike="noStrike" baseline="0">
              <a:solidFill>
                <a:srgbClr val="0000FF"/>
              </a:solidFill>
              <a:latin typeface="ＭＳ ゴシック"/>
              <a:ea typeface="ＭＳ ゴシック"/>
            </a:rPr>
            <a:t>スペースは入れないで下さい</a:t>
          </a:r>
          <a:endParaRPr lang="ja-JP" altLang="en-US" sz="9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>
            <a:lnSpc>
              <a:spcPts val="11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　　</a:t>
          </a:r>
          <a:r>
            <a:rPr lang="ja-JP" altLang="en-US" sz="900" b="0" i="0" u="none" strike="noStrike" baseline="0">
              <a:solidFill>
                <a:srgbClr val="0000FF"/>
              </a:solidFill>
              <a:latin typeface="ＭＳ ゴシック"/>
              <a:ea typeface="ＭＳ ゴシック"/>
            </a:rPr>
            <a:t>（フリガナはスペースあり）</a:t>
          </a:r>
        </a:p>
        <a:p>
          <a:pPr algn="l" rtl="0">
            <a:lnSpc>
              <a:spcPts val="10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※3 </a:t>
          </a:r>
          <a:r>
            <a:rPr lang="ja-JP" altLang="en-US" sz="900" b="0" i="0" u="none" strike="noStrike" baseline="0">
              <a:solidFill>
                <a:srgbClr val="0000FF"/>
              </a:solidFill>
              <a:latin typeface="ＭＳ ゴシック"/>
              <a:ea typeface="ＭＳ ゴシック"/>
            </a:rPr>
            <a:t>株式会社は（株）、有限会社は（有）としてください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476250</xdr:colOff>
      <xdr:row>0</xdr:row>
      <xdr:rowOff>76200</xdr:rowOff>
    </xdr:from>
    <xdr:to>
      <xdr:col>28</xdr:col>
      <xdr:colOff>504826</xdr:colOff>
      <xdr:row>33</xdr:row>
      <xdr:rowOff>104775</xdr:rowOff>
    </xdr:to>
    <xdr:pic>
      <xdr:nvPicPr>
        <xdr:cNvPr id="2" name="図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30625" y="76200"/>
          <a:ext cx="9629776" cy="541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466725</xdr:colOff>
      <xdr:row>33</xdr:row>
      <xdr:rowOff>47625</xdr:rowOff>
    </xdr:from>
    <xdr:to>
      <xdr:col>21</xdr:col>
      <xdr:colOff>533400</xdr:colOff>
      <xdr:row>52</xdr:row>
      <xdr:rowOff>47625</xdr:rowOff>
    </xdr:to>
    <xdr:pic>
      <xdr:nvPicPr>
        <xdr:cNvPr id="3" name="図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21100" y="5429250"/>
          <a:ext cx="4867275" cy="307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485775</xdr:colOff>
      <xdr:row>55</xdr:row>
      <xdr:rowOff>28575</xdr:rowOff>
    </xdr:from>
    <xdr:to>
      <xdr:col>28</xdr:col>
      <xdr:colOff>457201</xdr:colOff>
      <xdr:row>70</xdr:row>
      <xdr:rowOff>57150</xdr:rowOff>
    </xdr:to>
    <xdr:pic>
      <xdr:nvPicPr>
        <xdr:cNvPr id="4" name="図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0150" y="8972550"/>
          <a:ext cx="9572626" cy="241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495300</xdr:colOff>
      <xdr:row>85</xdr:row>
      <xdr:rowOff>123825</xdr:rowOff>
    </xdr:from>
    <xdr:to>
      <xdr:col>28</xdr:col>
      <xdr:colOff>428626</xdr:colOff>
      <xdr:row>117</xdr:row>
      <xdr:rowOff>9525</xdr:rowOff>
    </xdr:to>
    <xdr:pic>
      <xdr:nvPicPr>
        <xdr:cNvPr id="5" name="図 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13925550"/>
          <a:ext cx="9534526" cy="496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95250</xdr:colOff>
      <xdr:row>113</xdr:row>
      <xdr:rowOff>95250</xdr:rowOff>
    </xdr:from>
    <xdr:to>
      <xdr:col>26</xdr:col>
      <xdr:colOff>285750</xdr:colOff>
      <xdr:row>115</xdr:row>
      <xdr:rowOff>85725</xdr:rowOff>
    </xdr:to>
    <xdr:sp macro="" textlink="">
      <xdr:nvSpPr>
        <xdr:cNvPr id="6" name="正方形/長方形 7"/>
        <xdr:cNvSpPr>
          <a:spLocks noChangeArrowheads="1"/>
        </xdr:cNvSpPr>
      </xdr:nvSpPr>
      <xdr:spPr bwMode="auto">
        <a:xfrm>
          <a:off x="22221825" y="18430875"/>
          <a:ext cx="2247900" cy="314325"/>
        </a:xfrm>
        <a:prstGeom prst="rect">
          <a:avLst/>
        </a:prstGeom>
        <a:noFill/>
        <a:ln w="31750" algn="ctr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25</xdr:col>
      <xdr:colOff>666750</xdr:colOff>
      <xdr:row>86</xdr:row>
      <xdr:rowOff>104775</xdr:rowOff>
    </xdr:from>
    <xdr:to>
      <xdr:col>28</xdr:col>
      <xdr:colOff>447675</xdr:colOff>
      <xdr:row>91</xdr:row>
      <xdr:rowOff>104775</xdr:rowOff>
    </xdr:to>
    <xdr:sp macro="" textlink="">
      <xdr:nvSpPr>
        <xdr:cNvPr id="7" name="正方形/長方形 8"/>
        <xdr:cNvSpPr>
          <a:spLocks noChangeArrowheads="1"/>
        </xdr:cNvSpPr>
      </xdr:nvSpPr>
      <xdr:spPr bwMode="auto">
        <a:xfrm>
          <a:off x="24164925" y="14068425"/>
          <a:ext cx="1838325" cy="809625"/>
        </a:xfrm>
        <a:prstGeom prst="rect">
          <a:avLst/>
        </a:prstGeom>
        <a:noFill/>
        <a:ln w="31750" algn="ctr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14</xdr:col>
      <xdr:colOff>590550</xdr:colOff>
      <xdr:row>65</xdr:row>
      <xdr:rowOff>38100</xdr:rowOff>
    </xdr:from>
    <xdr:to>
      <xdr:col>15</xdr:col>
      <xdr:colOff>647700</xdr:colOff>
      <xdr:row>67</xdr:row>
      <xdr:rowOff>76200</xdr:rowOff>
    </xdr:to>
    <xdr:sp macro="" textlink="">
      <xdr:nvSpPr>
        <xdr:cNvPr id="8" name="正方形/長方形 9"/>
        <xdr:cNvSpPr>
          <a:spLocks noChangeArrowheads="1"/>
        </xdr:cNvSpPr>
      </xdr:nvSpPr>
      <xdr:spPr bwMode="auto">
        <a:xfrm>
          <a:off x="16544925" y="10601325"/>
          <a:ext cx="742950" cy="361950"/>
        </a:xfrm>
        <a:prstGeom prst="rect">
          <a:avLst/>
        </a:prstGeom>
        <a:noFill/>
        <a:ln w="31750" algn="ctr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21</xdr:col>
      <xdr:colOff>542925</xdr:colOff>
      <xdr:row>65</xdr:row>
      <xdr:rowOff>38100</xdr:rowOff>
    </xdr:from>
    <xdr:to>
      <xdr:col>23</xdr:col>
      <xdr:colOff>257175</xdr:colOff>
      <xdr:row>67</xdr:row>
      <xdr:rowOff>76200</xdr:rowOff>
    </xdr:to>
    <xdr:sp macro="" textlink="">
      <xdr:nvSpPr>
        <xdr:cNvPr id="9" name="正方形/長方形 10"/>
        <xdr:cNvSpPr>
          <a:spLocks noChangeArrowheads="1"/>
        </xdr:cNvSpPr>
      </xdr:nvSpPr>
      <xdr:spPr bwMode="auto">
        <a:xfrm>
          <a:off x="21297900" y="10601325"/>
          <a:ext cx="1085850" cy="361950"/>
        </a:xfrm>
        <a:prstGeom prst="rect">
          <a:avLst/>
        </a:prstGeom>
        <a:noFill/>
        <a:ln w="31750" algn="ctr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9525</xdr:colOff>
      <xdr:row>66</xdr:row>
      <xdr:rowOff>47625</xdr:rowOff>
    </xdr:from>
    <xdr:to>
      <xdr:col>14</xdr:col>
      <xdr:colOff>619125</xdr:colOff>
      <xdr:row>75</xdr:row>
      <xdr:rowOff>19050</xdr:rowOff>
    </xdr:to>
    <xdr:cxnSp macro="">
      <xdr:nvCxnSpPr>
        <xdr:cNvPr id="10" name="直線矢印コネクタ 12"/>
        <xdr:cNvCxnSpPr>
          <a:cxnSpLocks noChangeShapeType="1"/>
        </xdr:cNvCxnSpPr>
      </xdr:nvCxnSpPr>
      <xdr:spPr bwMode="auto">
        <a:xfrm flipV="1">
          <a:off x="6819900" y="10772775"/>
          <a:ext cx="9753600" cy="1428750"/>
        </a:xfrm>
        <a:prstGeom prst="straightConnector1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arrow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6</xdr:col>
      <xdr:colOff>1066800</xdr:colOff>
      <xdr:row>66</xdr:row>
      <xdr:rowOff>57150</xdr:rowOff>
    </xdr:from>
    <xdr:to>
      <xdr:col>18</xdr:col>
      <xdr:colOff>219075</xdr:colOff>
      <xdr:row>75</xdr:row>
      <xdr:rowOff>19050</xdr:rowOff>
    </xdr:to>
    <xdr:cxnSp macro="">
      <xdr:nvCxnSpPr>
        <xdr:cNvPr id="11" name="直線矢印コネクタ 14"/>
        <xdr:cNvCxnSpPr>
          <a:cxnSpLocks noChangeShapeType="1"/>
          <a:endCxn id="12" idx="1"/>
        </xdr:cNvCxnSpPr>
      </xdr:nvCxnSpPr>
      <xdr:spPr bwMode="auto">
        <a:xfrm flipV="1">
          <a:off x="7877175" y="10782300"/>
          <a:ext cx="11039475" cy="1419225"/>
        </a:xfrm>
        <a:prstGeom prst="straightConnector1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arrow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18</xdr:col>
      <xdr:colOff>219075</xdr:colOff>
      <xdr:row>65</xdr:row>
      <xdr:rowOff>38100</xdr:rowOff>
    </xdr:from>
    <xdr:to>
      <xdr:col>19</xdr:col>
      <xdr:colOff>523875</xdr:colOff>
      <xdr:row>67</xdr:row>
      <xdr:rowOff>76200</xdr:rowOff>
    </xdr:to>
    <xdr:sp macro="" textlink="">
      <xdr:nvSpPr>
        <xdr:cNvPr id="12" name="正方形/長方形 16"/>
        <xdr:cNvSpPr>
          <a:spLocks noChangeArrowheads="1"/>
        </xdr:cNvSpPr>
      </xdr:nvSpPr>
      <xdr:spPr bwMode="auto">
        <a:xfrm>
          <a:off x="18916650" y="10601325"/>
          <a:ext cx="990600" cy="361950"/>
        </a:xfrm>
        <a:prstGeom prst="rect">
          <a:avLst/>
        </a:prstGeom>
        <a:noFill/>
        <a:ln w="31750" algn="ctr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13</xdr:col>
      <xdr:colOff>19050</xdr:colOff>
      <xdr:row>67</xdr:row>
      <xdr:rowOff>76200</xdr:rowOff>
    </xdr:from>
    <xdr:to>
      <xdr:col>22</xdr:col>
      <xdr:colOff>400050</xdr:colOff>
      <xdr:row>75</xdr:row>
      <xdr:rowOff>19050</xdr:rowOff>
    </xdr:to>
    <xdr:cxnSp macro="">
      <xdr:nvCxnSpPr>
        <xdr:cNvPr id="13" name="直線矢印コネクタ 17"/>
        <xdr:cNvCxnSpPr>
          <a:cxnSpLocks noChangeShapeType="1"/>
          <a:endCxn id="9" idx="2"/>
        </xdr:cNvCxnSpPr>
      </xdr:nvCxnSpPr>
      <xdr:spPr bwMode="auto">
        <a:xfrm flipV="1">
          <a:off x="14830425" y="10963275"/>
          <a:ext cx="7010400" cy="1238250"/>
        </a:xfrm>
        <a:prstGeom prst="straightConnector1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arrow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19</xdr:col>
      <xdr:colOff>600075</xdr:colOff>
      <xdr:row>65</xdr:row>
      <xdr:rowOff>38100</xdr:rowOff>
    </xdr:from>
    <xdr:to>
      <xdr:col>21</xdr:col>
      <xdr:colOff>219075</xdr:colOff>
      <xdr:row>67</xdr:row>
      <xdr:rowOff>76200</xdr:rowOff>
    </xdr:to>
    <xdr:sp macro="" textlink="">
      <xdr:nvSpPr>
        <xdr:cNvPr id="14" name="正方形/長方形 18"/>
        <xdr:cNvSpPr>
          <a:spLocks noChangeArrowheads="1"/>
        </xdr:cNvSpPr>
      </xdr:nvSpPr>
      <xdr:spPr bwMode="auto">
        <a:xfrm>
          <a:off x="19983450" y="10601325"/>
          <a:ext cx="990600" cy="361950"/>
        </a:xfrm>
        <a:prstGeom prst="rect">
          <a:avLst/>
        </a:prstGeom>
        <a:noFill/>
        <a:ln w="31750" algn="ctr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1133475</xdr:colOff>
      <xdr:row>67</xdr:row>
      <xdr:rowOff>76200</xdr:rowOff>
    </xdr:from>
    <xdr:to>
      <xdr:col>20</xdr:col>
      <xdr:colOff>409575</xdr:colOff>
      <xdr:row>75</xdr:row>
      <xdr:rowOff>19050</xdr:rowOff>
    </xdr:to>
    <xdr:cxnSp macro="">
      <xdr:nvCxnSpPr>
        <xdr:cNvPr id="15" name="直線矢印コネクタ 19"/>
        <xdr:cNvCxnSpPr>
          <a:cxnSpLocks noChangeShapeType="1"/>
          <a:endCxn id="14" idx="2"/>
        </xdr:cNvCxnSpPr>
      </xdr:nvCxnSpPr>
      <xdr:spPr bwMode="auto">
        <a:xfrm flipV="1">
          <a:off x="9086850" y="10963275"/>
          <a:ext cx="11391900" cy="1238250"/>
        </a:xfrm>
        <a:prstGeom prst="straightConnector1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arrow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26</xdr:col>
      <xdr:colOff>276225</xdr:colOff>
      <xdr:row>65</xdr:row>
      <xdr:rowOff>9525</xdr:rowOff>
    </xdr:from>
    <xdr:to>
      <xdr:col>27</xdr:col>
      <xdr:colOff>676275</xdr:colOff>
      <xdr:row>67</xdr:row>
      <xdr:rowOff>47625</xdr:rowOff>
    </xdr:to>
    <xdr:sp macro="" textlink="">
      <xdr:nvSpPr>
        <xdr:cNvPr id="16" name="正方形/長方形 20"/>
        <xdr:cNvSpPr>
          <a:spLocks noChangeArrowheads="1"/>
        </xdr:cNvSpPr>
      </xdr:nvSpPr>
      <xdr:spPr bwMode="auto">
        <a:xfrm>
          <a:off x="24460200" y="10572750"/>
          <a:ext cx="1085850" cy="361950"/>
        </a:xfrm>
        <a:prstGeom prst="rect">
          <a:avLst/>
        </a:prstGeom>
        <a:noFill/>
        <a:ln w="31750" algn="ctr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13</xdr:col>
      <xdr:colOff>1114425</xdr:colOff>
      <xdr:row>66</xdr:row>
      <xdr:rowOff>28575</xdr:rowOff>
    </xdr:from>
    <xdr:to>
      <xdr:col>26</xdr:col>
      <xdr:colOff>276225</xdr:colOff>
      <xdr:row>108</xdr:row>
      <xdr:rowOff>28575</xdr:rowOff>
    </xdr:to>
    <xdr:cxnSp macro="">
      <xdr:nvCxnSpPr>
        <xdr:cNvPr id="17" name="直線矢印コネクタ 21"/>
        <xdr:cNvCxnSpPr>
          <a:cxnSpLocks noChangeShapeType="1"/>
          <a:endCxn id="16" idx="1"/>
        </xdr:cNvCxnSpPr>
      </xdr:nvCxnSpPr>
      <xdr:spPr bwMode="auto">
        <a:xfrm flipV="1">
          <a:off x="15925800" y="10753725"/>
          <a:ext cx="8534400" cy="6800850"/>
        </a:xfrm>
        <a:prstGeom prst="straightConnector1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arrow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13</xdr:col>
      <xdr:colOff>762000</xdr:colOff>
      <xdr:row>91</xdr:row>
      <xdr:rowOff>104775</xdr:rowOff>
    </xdr:from>
    <xdr:to>
      <xdr:col>27</xdr:col>
      <xdr:colOff>209550</xdr:colOff>
      <xdr:row>119</xdr:row>
      <xdr:rowOff>0</xdr:rowOff>
    </xdr:to>
    <xdr:cxnSp macro="">
      <xdr:nvCxnSpPr>
        <xdr:cNvPr id="18" name="直線矢印コネクタ 23"/>
        <xdr:cNvCxnSpPr>
          <a:cxnSpLocks noChangeShapeType="1"/>
          <a:endCxn id="7" idx="2"/>
        </xdr:cNvCxnSpPr>
      </xdr:nvCxnSpPr>
      <xdr:spPr bwMode="auto">
        <a:xfrm flipV="1">
          <a:off x="15573375" y="14878050"/>
          <a:ext cx="9505950" cy="4429125"/>
        </a:xfrm>
        <a:prstGeom prst="straightConnector1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arrow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13</xdr:col>
      <xdr:colOff>762000</xdr:colOff>
      <xdr:row>114</xdr:row>
      <xdr:rowOff>57150</xdr:rowOff>
    </xdr:from>
    <xdr:to>
      <xdr:col>23</xdr:col>
      <xdr:colOff>133350</xdr:colOff>
      <xdr:row>124</xdr:row>
      <xdr:rowOff>28575</xdr:rowOff>
    </xdr:to>
    <xdr:cxnSp macro="">
      <xdr:nvCxnSpPr>
        <xdr:cNvPr id="19" name="直線矢印コネクタ 25"/>
        <xdr:cNvCxnSpPr>
          <a:cxnSpLocks noChangeShapeType="1"/>
        </xdr:cNvCxnSpPr>
      </xdr:nvCxnSpPr>
      <xdr:spPr bwMode="auto">
        <a:xfrm flipV="1">
          <a:off x="15573375" y="18554700"/>
          <a:ext cx="6686550" cy="1590675"/>
        </a:xfrm>
        <a:prstGeom prst="straightConnector1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arrow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7</xdr:col>
      <xdr:colOff>85725</xdr:colOff>
      <xdr:row>1</xdr:row>
      <xdr:rowOff>104775</xdr:rowOff>
    </xdr:from>
    <xdr:to>
      <xdr:col>11</xdr:col>
      <xdr:colOff>95250</xdr:colOff>
      <xdr:row>12</xdr:row>
      <xdr:rowOff>104775</xdr:rowOff>
    </xdr:to>
    <xdr:sp macro="" textlink="">
      <xdr:nvSpPr>
        <xdr:cNvPr id="20" name="テキスト ボックス 19"/>
        <xdr:cNvSpPr txBox="1"/>
      </xdr:nvSpPr>
      <xdr:spPr>
        <a:xfrm>
          <a:off x="8039100" y="304800"/>
          <a:ext cx="4581525" cy="178117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9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[</a:t>
          </a:r>
          <a:r>
            <a:rPr kumimoji="1" lang="ja-JP" altLang="en-US" sz="9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区分</a:t>
          </a:r>
          <a:r>
            <a:rPr kumimoji="1" lang="en-US" altLang="ja-JP" sz="9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]</a:t>
          </a:r>
          <a:r>
            <a:rPr kumimoji="1" lang="ja-JP" altLang="en-US" sz="9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の説明</a:t>
          </a:r>
          <a:endParaRPr kumimoji="1" lang="en-US" altLang="ja-JP" sz="900" b="1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・</a:t>
          </a:r>
          <a:r>
            <a:rPr kumimoji="1" lang="en-US" altLang="ja-JP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Info</a:t>
          </a:r>
          <a:r>
            <a:rPr kumimoji="1"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　　　　業者カード情報（判断等に使用）</a:t>
          </a:r>
          <a:endParaRPr kumimoji="1" lang="en-US" altLang="ja-JP" sz="9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endParaRPr kumimoji="1" lang="en-US" altLang="ja-JP" sz="9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・</a:t>
          </a:r>
          <a:r>
            <a:rPr kumimoji="1" lang="en-US" altLang="ja-JP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Val</a:t>
          </a:r>
          <a:r>
            <a:rPr kumimoji="1"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　　　　 </a:t>
          </a:r>
          <a:r>
            <a:rPr kumimoji="1" lang="en-US" altLang="ja-JP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DB</a:t>
          </a:r>
          <a:r>
            <a:rPr kumimoji="1"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登録値</a:t>
          </a:r>
          <a:endParaRPr kumimoji="1" lang="en-US" altLang="ja-JP" sz="9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en-US" altLang="ja-JP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              KeyWord1,KeyWord2</a:t>
          </a:r>
          <a:r>
            <a:rPr kumimoji="1"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のテーブルへ登録</a:t>
          </a:r>
          <a:endParaRPr kumimoji="1" lang="en-US" altLang="ja-JP" sz="9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endParaRPr kumimoji="1" lang="en-US" altLang="ja-JP" sz="9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・</a:t>
          </a:r>
          <a:r>
            <a:rPr kumimoji="1" lang="en-US" altLang="ja-JP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Table</a:t>
          </a:r>
          <a:r>
            <a:rPr kumimoji="1"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　　　</a:t>
          </a:r>
          <a:r>
            <a:rPr kumimoji="1" lang="en-US" altLang="ja-JP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DB</a:t>
          </a:r>
          <a:r>
            <a:rPr kumimoji="1" lang="ja-JP" altLang="ja-JP" sz="9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登録値</a:t>
          </a:r>
          <a:r>
            <a:rPr kumimoji="1" lang="en-US" altLang="ja-JP" sz="9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(</a:t>
          </a:r>
          <a:r>
            <a:rPr kumimoji="1" lang="ja-JP" altLang="en-US" sz="9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タイトル部分</a:t>
          </a:r>
          <a:r>
            <a:rPr kumimoji="1" lang="en-US" altLang="ja-JP" sz="9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)</a:t>
          </a:r>
          <a:endParaRPr kumimoji="1" lang="en-US" altLang="ja-JP" sz="9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・</a:t>
          </a:r>
          <a:r>
            <a:rPr kumimoji="1" lang="en-US" altLang="ja-JP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TableVal   DB</a:t>
          </a:r>
          <a:r>
            <a:rPr kumimoji="1" lang="ja-JP" altLang="ja-JP" sz="9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登録値</a:t>
          </a:r>
          <a:r>
            <a:rPr kumimoji="1" lang="ja-JP" altLang="en-US" sz="9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（実値）</a:t>
          </a:r>
          <a:endParaRPr kumimoji="1" lang="en-US" altLang="ja-JP" sz="9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endParaRPr kumimoji="1" lang="en-US" altLang="ja-JP" sz="9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endParaRPr kumimoji="1" lang="ja-JP" altLang="en-US" sz="9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</xdr:col>
      <xdr:colOff>533400</xdr:colOff>
      <xdr:row>14</xdr:row>
      <xdr:rowOff>104775</xdr:rowOff>
    </xdr:from>
    <xdr:to>
      <xdr:col>12</xdr:col>
      <xdr:colOff>276225</xdr:colOff>
      <xdr:row>23</xdr:row>
      <xdr:rowOff>152399</xdr:rowOff>
    </xdr:to>
    <xdr:sp macro="" textlink="">
      <xdr:nvSpPr>
        <xdr:cNvPr id="21" name="テキスト ボックス 20"/>
        <xdr:cNvSpPr txBox="1"/>
      </xdr:nvSpPr>
      <xdr:spPr>
        <a:xfrm>
          <a:off x="8486775" y="2409825"/>
          <a:ext cx="5457825" cy="1504949"/>
        </a:xfrm>
        <a:prstGeom prst="rect">
          <a:avLst/>
        </a:prstGeom>
        <a:solidFill>
          <a:srgbClr val="FFFF00"/>
        </a:solidFill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400" baseline="-25000">
              <a:latin typeface="ＭＳ ゴシック" panose="020B0609070205080204" pitchFamily="49" charset="-128"/>
              <a:ea typeface="ＭＳ ゴシック" panose="020B0609070205080204" pitchFamily="49" charset="-128"/>
            </a:rPr>
            <a:t>2017/08/28 </a:t>
          </a:r>
          <a:r>
            <a:rPr kumimoji="1" lang="ja-JP" altLang="en-US" sz="1400" baseline="-25000">
              <a:latin typeface="ＭＳ ゴシック" panose="020B0609070205080204" pitchFamily="49" charset="-128"/>
              <a:ea typeface="ＭＳ ゴシック" panose="020B0609070205080204" pitchFamily="49" charset="-128"/>
            </a:rPr>
            <a:t>橋爪</a:t>
          </a:r>
          <a:endParaRPr kumimoji="1" lang="en-US" altLang="ja-JP" sz="1400" baseline="-250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1400" baseline="-2500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赤字</a:t>
          </a:r>
          <a:r>
            <a:rPr kumimoji="1" lang="ja-JP" altLang="en-US" sz="1400" baseline="-25000">
              <a:latin typeface="ＭＳ ゴシック" panose="020B0609070205080204" pitchFamily="49" charset="-128"/>
              <a:ea typeface="ＭＳ ゴシック" panose="020B0609070205080204" pitchFamily="49" charset="-128"/>
            </a:rPr>
            <a:t>を修正</a:t>
          </a:r>
          <a:endParaRPr kumimoji="1" lang="en-US" altLang="ja-JP" sz="1400" baseline="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en-US" altLang="ja-JP" sz="1400" baseline="-25000">
              <a:latin typeface="ＭＳ ゴシック" panose="020B0609070205080204" pitchFamily="49" charset="-128"/>
              <a:ea typeface="ＭＳ ゴシック" panose="020B0609070205080204" pitchFamily="49" charset="-128"/>
            </a:rPr>
            <a:t>2017/08/30 </a:t>
          </a:r>
          <a:r>
            <a:rPr kumimoji="1" lang="ja-JP" altLang="en-US" sz="1400" baseline="-25000">
              <a:latin typeface="ＭＳ ゴシック" panose="020B0609070205080204" pitchFamily="49" charset="-128"/>
              <a:ea typeface="ＭＳ ゴシック" panose="020B0609070205080204" pitchFamily="49" charset="-128"/>
            </a:rPr>
            <a:t>橋爪　追加修正</a:t>
          </a:r>
        </a:p>
        <a:p>
          <a:r>
            <a:rPr kumimoji="1" lang="ja-JP" altLang="en-US" sz="1400" baseline="-25000">
              <a:latin typeface="ＭＳ ゴシック" panose="020B0609070205080204" pitchFamily="49" charset="-128"/>
              <a:ea typeface="ＭＳ ゴシック" panose="020B0609070205080204" pitchFamily="49" charset="-128"/>
            </a:rPr>
            <a:t>・</a:t>
          </a:r>
          <a:r>
            <a:rPr kumimoji="1" lang="en-US" altLang="ja-JP" sz="1400" baseline="-25000">
              <a:latin typeface="ＭＳ ゴシック" panose="020B0609070205080204" pitchFamily="49" charset="-128"/>
              <a:ea typeface="ＭＳ ゴシック" panose="020B0609070205080204" pitchFamily="49" charset="-128"/>
            </a:rPr>
            <a:t>F</a:t>
          </a:r>
          <a:r>
            <a:rPr kumimoji="1" lang="ja-JP" altLang="en-US" sz="1400" baseline="-25000">
              <a:latin typeface="ＭＳ ゴシック" panose="020B0609070205080204" pitchFamily="49" charset="-128"/>
              <a:ea typeface="ＭＳ ゴシック" panose="020B0609070205080204" pitchFamily="49" charset="-128"/>
            </a:rPr>
            <a:t>列は空白対応のＩＦを追加</a:t>
          </a:r>
          <a:endParaRPr kumimoji="1" lang="en-US" altLang="ja-JP" sz="1400" baseline="-250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1400" baseline="-25000">
              <a:latin typeface="ＭＳ ゴシック" panose="020B0609070205080204" pitchFamily="49" charset="-128"/>
              <a:ea typeface="ＭＳ ゴシック" panose="020B0609070205080204" pitchFamily="49" charset="-128"/>
            </a:rPr>
            <a:t>・</a:t>
          </a:r>
          <a:r>
            <a:rPr kumimoji="1" lang="en-US" altLang="ja-JP" sz="1400" baseline="-25000">
              <a:latin typeface="ＭＳ ゴシック" panose="020B0609070205080204" pitchFamily="49" charset="-128"/>
              <a:ea typeface="ＭＳ ゴシック" panose="020B0609070205080204" pitchFamily="49" charset="-128"/>
            </a:rPr>
            <a:t>SU_KIND_ID</a:t>
          </a:r>
          <a:r>
            <a:rPr kumimoji="1" lang="ja-JP" altLang="en-US" sz="1400" baseline="-25000">
              <a:latin typeface="ＭＳ ゴシック" panose="020B0609070205080204" pitchFamily="49" charset="-128"/>
              <a:ea typeface="ＭＳ ゴシック" panose="020B0609070205080204" pitchFamily="49" charset="-128"/>
            </a:rPr>
            <a:t>は文字列のため、「業者カード」シートの該当セル（</a:t>
          </a:r>
          <a:r>
            <a:rPr kumimoji="1" lang="en-US" altLang="ja-JP" sz="1400" baseline="-25000">
              <a:latin typeface="ＭＳ ゴシック" panose="020B0609070205080204" pitchFamily="49" charset="-128"/>
              <a:ea typeface="ＭＳ ゴシック" panose="020B0609070205080204" pitchFamily="49" charset="-128"/>
            </a:rPr>
            <a:t>AH89</a:t>
          </a:r>
          <a:r>
            <a:rPr kumimoji="1" lang="ja-JP" altLang="en-US" sz="1400" baseline="-25000">
              <a:latin typeface="ＭＳ ゴシック" panose="020B0609070205080204" pitchFamily="49" charset="-128"/>
              <a:ea typeface="ＭＳ ゴシック" panose="020B0609070205080204" pitchFamily="49" charset="-128"/>
            </a:rPr>
            <a:t>～</a:t>
          </a:r>
          <a:r>
            <a:rPr kumimoji="1" lang="en-US" altLang="ja-JP" sz="1400" baseline="-25000">
              <a:latin typeface="ＭＳ ゴシック" panose="020B0609070205080204" pitchFamily="49" charset="-128"/>
              <a:ea typeface="ＭＳ ゴシック" panose="020B0609070205080204" pitchFamily="49" charset="-128"/>
            </a:rPr>
            <a:t>93</a:t>
          </a:r>
          <a:r>
            <a:rPr kumimoji="1" lang="ja-JP" altLang="en-US" sz="1400" baseline="-25000">
              <a:latin typeface="ＭＳ ゴシック" panose="020B0609070205080204" pitchFamily="49" charset="-128"/>
              <a:ea typeface="ＭＳ ゴシック" panose="020B0609070205080204" pitchFamily="49" charset="-128"/>
            </a:rPr>
            <a:t>）に</a:t>
          </a:r>
          <a:r>
            <a:rPr kumimoji="1" lang="en-US" altLang="ja-JP" sz="1400" baseline="-25000">
              <a:latin typeface="ＭＳ ゴシック" panose="020B0609070205080204" pitchFamily="49" charset="-128"/>
              <a:ea typeface="ＭＳ ゴシック" panose="020B0609070205080204" pitchFamily="49" charset="-128"/>
            </a:rPr>
            <a:t>TEXT()</a:t>
          </a:r>
          <a:r>
            <a:rPr kumimoji="1" lang="ja-JP" altLang="en-US" sz="1400" baseline="-25000">
              <a:latin typeface="ＭＳ ゴシック" panose="020B0609070205080204" pitchFamily="49" charset="-128"/>
              <a:ea typeface="ＭＳ ゴシック" panose="020B0609070205080204" pitchFamily="49" charset="-128"/>
            </a:rPr>
            <a:t>を追加</a:t>
          </a:r>
          <a:endParaRPr kumimoji="1" lang="en-US" altLang="ja-JP" sz="1400" baseline="-250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6</xdr:col>
      <xdr:colOff>1114425</xdr:colOff>
      <xdr:row>130</xdr:row>
      <xdr:rowOff>38100</xdr:rowOff>
    </xdr:from>
    <xdr:to>
      <xdr:col>10</xdr:col>
      <xdr:colOff>1123950</xdr:colOff>
      <xdr:row>133</xdr:row>
      <xdr:rowOff>0</xdr:rowOff>
    </xdr:to>
    <xdr:sp macro="" textlink="">
      <xdr:nvSpPr>
        <xdr:cNvPr id="22" name="テキスト ボックス 21"/>
        <xdr:cNvSpPr txBox="1"/>
      </xdr:nvSpPr>
      <xdr:spPr>
        <a:xfrm>
          <a:off x="7924800" y="21126450"/>
          <a:ext cx="4581525" cy="44767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9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[END]</a:t>
          </a:r>
        </a:p>
        <a:p>
          <a:r>
            <a:rPr kumimoji="1" lang="ja-JP" altLang="en-US" sz="900" b="0">
              <a:latin typeface="ＭＳ ゴシック" panose="020B0609070205080204" pitchFamily="49" charset="-128"/>
              <a:ea typeface="ＭＳ ゴシック" panose="020B0609070205080204" pitchFamily="49" charset="-128"/>
            </a:rPr>
            <a:t>読込み終了を表すため、最終行に</a:t>
          </a:r>
          <a:r>
            <a:rPr kumimoji="1" lang="en-US" altLang="ja-JP" sz="900" b="0">
              <a:latin typeface="ＭＳ ゴシック" panose="020B0609070205080204" pitchFamily="49" charset="-128"/>
              <a:ea typeface="ＭＳ ゴシック" panose="020B0609070205080204" pitchFamily="49" charset="-128"/>
            </a:rPr>
            <a:t>"[END]"</a:t>
          </a:r>
          <a:r>
            <a:rPr kumimoji="1" lang="ja-JP" altLang="en-US" sz="900" b="0">
              <a:latin typeface="ＭＳ ゴシック" panose="020B0609070205080204" pitchFamily="49" charset="-128"/>
              <a:ea typeface="ＭＳ ゴシック" panose="020B0609070205080204" pitchFamily="49" charset="-128"/>
            </a:rPr>
            <a:t>を設定</a:t>
          </a:r>
          <a:endParaRPr kumimoji="1" lang="en-US" altLang="ja-JP" sz="900" b="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endParaRPr kumimoji="1" lang="en-US" altLang="ja-JP" sz="9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endParaRPr kumimoji="1" lang="ja-JP" altLang="en-US" sz="9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635001</xdr:colOff>
      <xdr:row>38</xdr:row>
      <xdr:rowOff>84666</xdr:rowOff>
    </xdr:from>
    <xdr:to>
      <xdr:col>4</xdr:col>
      <xdr:colOff>857251</xdr:colOff>
      <xdr:row>51</xdr:row>
      <xdr:rowOff>105834</xdr:rowOff>
    </xdr:to>
    <xdr:sp macro="" textlink="">
      <xdr:nvSpPr>
        <xdr:cNvPr id="2" name="テキスト ボックス 1"/>
        <xdr:cNvSpPr txBox="1"/>
      </xdr:nvSpPr>
      <xdr:spPr>
        <a:xfrm>
          <a:off x="635001" y="6275916"/>
          <a:ext cx="4079875" cy="2126193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9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説明</a:t>
          </a:r>
          <a:endParaRPr kumimoji="1" lang="en-US" altLang="ja-JP" sz="900" b="1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・</a:t>
          </a:r>
          <a:r>
            <a:rPr kumimoji="1" lang="en-US" altLang="ja-JP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KeyWord2</a:t>
          </a:r>
          <a:r>
            <a:rPr kumimoji="1"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が空白の場合は、別のキーを確認する。</a:t>
          </a:r>
          <a:endParaRPr kumimoji="1" lang="en-US" altLang="ja-JP" sz="9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endParaRPr kumimoji="1" lang="en-US" altLang="ja-JP" sz="9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・編集タイプ</a:t>
          </a:r>
          <a:r>
            <a:rPr kumimoji="1" lang="en-US" altLang="ja-JP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[#Judge]</a:t>
          </a:r>
        </a:p>
        <a:p>
          <a:r>
            <a:rPr kumimoji="1"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　</a:t>
          </a:r>
          <a:r>
            <a:rPr kumimoji="1" lang="en-US" altLang="ja-JP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1:</a:t>
          </a:r>
          <a:r>
            <a:rPr kumimoji="1"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追加、</a:t>
          </a:r>
          <a:r>
            <a:rPr kumimoji="1" lang="en-US" altLang="ja-JP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2:</a:t>
          </a:r>
          <a:r>
            <a:rPr kumimoji="1"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削除、</a:t>
          </a:r>
          <a:r>
            <a:rPr kumimoji="1" lang="en-US" altLang="ja-JP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3:</a:t>
          </a:r>
          <a:r>
            <a:rPr kumimoji="1"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資格の追加、</a:t>
          </a:r>
          <a:r>
            <a:rPr kumimoji="1" lang="en-US" altLang="ja-JP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4:</a:t>
          </a:r>
          <a:r>
            <a:rPr kumimoji="1"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その他（更新）</a:t>
          </a:r>
          <a:endParaRPr kumimoji="1" lang="en-US" altLang="ja-JP" sz="9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endParaRPr kumimoji="1" lang="en-US" altLang="ja-JP" sz="9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9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・技術者氏名（カナ）と生年月日をキーとする</a:t>
          </a:r>
          <a:endParaRPr lang="ja-JP" altLang="ja-JP" sz="900">
            <a:effectLst/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endParaRPr kumimoji="1" lang="en-US" altLang="ja-JP" sz="9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endParaRPr kumimoji="1" lang="ja-JP" altLang="en-US" sz="9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410000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410000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&#65279;<?xml version="1.0" encoding="utf-8" standalone="yes"?>
<Relationships xmlns="http://schemas.openxmlformats.org/package/2006/relationships">
  <Relationship Id="rId1" Type="http://schemas.openxmlformats.org/officeDocument/2006/relationships/drawing" Target="../drawings/drawing1.xml" />
</Relationships>
</file>

<file path=xl/worksheets/_rels/sheet2.xml.rels>&#65279;<?xml version="1.0" encoding="utf-8" standalone="yes"?>
<Relationships xmlns="http://schemas.openxmlformats.org/package/2006/relationships">
  <Relationship Id="rId1" Type="http://schemas.openxmlformats.org/officeDocument/2006/relationships/drawing" Target="../drawings/drawing2.xml" />
</Relationships>
</file>

<file path=xl/worksheets/_rels/sheet3.xml.rels>&#65279;<?xml version="1.0" encoding="utf-8" standalone="yes"?>
<Relationships xmlns="http://schemas.openxmlformats.org/package/2006/relationships">
  <Relationship Id="rId3" Type="http://schemas.openxmlformats.org/officeDocument/2006/relationships/comments" Target="../comments1.xml" />
  <Relationship Id="rId2" Type="http://schemas.openxmlformats.org/officeDocument/2006/relationships/vmlDrawing" Target="../drawings/vmlDrawing1.vml" />
</Relationships>
</file>

<file path=xl/worksheets/_rels/sheet4.xml.rels>&#65279;<?xml version="1.0" encoding="utf-8" standalone="yes"?>
<Relationships xmlns="http://schemas.openxmlformats.org/package/2006/relationships" />
</file>

<file path=xl/worksheets/_rels/sheet6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3.xml" />
</Relationships>
</file>

<file path=xl/worksheets/_rels/sheet7.xml.rels>&#65279;<?xml version="1.0" encoding="utf-8" standalone="yes"?>
<Relationships xmlns="http://schemas.openxmlformats.org/package/2006/relationships">
  <Relationship Id="rId1" Type="http://schemas.openxmlformats.org/officeDocument/2006/relationships/drawing" Target="../drawings/drawing4.xml" />
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B8:E35"/>
  <sheetViews>
    <sheetView showGridLines="0" topLeftCell="A19" workbookViewId="0">
      <selection activeCell="B22" sqref="B22"/>
    </sheetView>
  </sheetViews>
  <sheetFormatPr defaultRowHeight="13.5" x14ac:dyDescent="0.15"/>
  <cols>
    <col min="2" max="10" width="2.625" customWidth="1"/>
  </cols>
  <sheetData>
    <row r="8" spans="2:5" x14ac:dyDescent="0.15">
      <c r="B8" s="40" t="s">
        <v>158</v>
      </c>
      <c r="C8" s="37"/>
      <c r="D8" s="37"/>
    </row>
    <row r="9" spans="2:5" ht="3.75" customHeight="1" x14ac:dyDescent="0.15">
      <c r="B9" s="37"/>
      <c r="C9" s="38"/>
      <c r="D9" s="37"/>
    </row>
    <row r="10" spans="2:5" ht="11.25" customHeight="1" x14ac:dyDescent="0.15">
      <c r="B10" s="37"/>
      <c r="C10" s="38"/>
      <c r="D10" s="42"/>
      <c r="E10" s="39" t="s">
        <v>166</v>
      </c>
    </row>
    <row r="11" spans="2:5" ht="3.75" customHeight="1" x14ac:dyDescent="0.15">
      <c r="B11" s="37"/>
      <c r="C11" s="38"/>
      <c r="D11" s="37"/>
    </row>
    <row r="12" spans="2:5" ht="11.25" customHeight="1" x14ac:dyDescent="0.15">
      <c r="B12" s="37"/>
      <c r="C12" s="38"/>
      <c r="D12" s="43"/>
      <c r="E12" s="39" t="s">
        <v>167</v>
      </c>
    </row>
    <row r="13" spans="2:5" x14ac:dyDescent="0.15">
      <c r="B13" s="37"/>
      <c r="C13" s="38"/>
      <c r="D13" s="37"/>
    </row>
    <row r="19" spans="2:4" x14ac:dyDescent="0.15">
      <c r="B19" s="41" t="s">
        <v>203</v>
      </c>
    </row>
    <row r="20" spans="2:4" x14ac:dyDescent="0.15">
      <c r="C20" s="57" t="s">
        <v>202</v>
      </c>
    </row>
    <row r="22" spans="2:4" x14ac:dyDescent="0.15">
      <c r="B22" s="41" t="s">
        <v>204</v>
      </c>
    </row>
    <row r="24" spans="2:4" x14ac:dyDescent="0.15">
      <c r="B24" s="41" t="s">
        <v>231</v>
      </c>
    </row>
    <row r="26" spans="2:4" x14ac:dyDescent="0.15">
      <c r="D26" s="39" t="s">
        <v>160</v>
      </c>
    </row>
    <row r="35" spans="4:4" x14ac:dyDescent="0.15">
      <c r="D35" s="39" t="s">
        <v>161</v>
      </c>
    </row>
  </sheetData>
  <sheetProtection password="C648" sheet="1" objects="1" scenarios="1" selectLockedCells="1"/>
  <phoneticPr fontId="3"/>
  <pageMargins left="0.75" right="0.75" top="1" bottom="1" header="0.51200000000000001" footer="0.51200000000000001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44"/>
  <sheetViews>
    <sheetView showGridLines="0" workbookViewId="0">
      <selection activeCell="AB1" sqref="AB1:AG1"/>
    </sheetView>
  </sheetViews>
  <sheetFormatPr defaultColWidth="9" defaultRowHeight="11.25" x14ac:dyDescent="0.15"/>
  <cols>
    <col min="1" max="33" width="2.625" style="8" customWidth="1"/>
    <col min="34" max="35" width="9" style="36" hidden="1" customWidth="1"/>
    <col min="36" max="16384" width="9" style="8"/>
  </cols>
  <sheetData>
    <row r="1" spans="1:35" s="1" customFormat="1" ht="15" customHeight="1" x14ac:dyDescent="0.15">
      <c r="A1" s="68" t="s">
        <v>234</v>
      </c>
      <c r="Z1" s="1" t="s">
        <v>23</v>
      </c>
      <c r="AB1" s="132" t="s">
        <v>235</v>
      </c>
      <c r="AC1" s="132"/>
      <c r="AD1" s="132"/>
      <c r="AE1" s="132"/>
      <c r="AF1" s="132"/>
      <c r="AG1" s="132"/>
      <c r="AH1" s="35"/>
      <c r="AI1" s="35"/>
    </row>
    <row r="2" spans="1:35" s="1" customFormat="1" ht="15" customHeight="1" x14ac:dyDescent="0.15">
      <c r="A2" s="31" t="s">
        <v>21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5"/>
      <c r="AI2" s="35"/>
    </row>
    <row r="3" spans="1:35" s="1" customFormat="1" ht="15" customHeight="1" x14ac:dyDescent="0.15">
      <c r="AH3" s="35"/>
      <c r="AI3" s="35"/>
    </row>
    <row r="4" spans="1:35" s="1" customFormat="1" ht="15" customHeight="1" x14ac:dyDescent="0.15">
      <c r="AH4" s="35"/>
      <c r="AI4" s="35"/>
    </row>
    <row r="5" spans="1:35" s="1" customFormat="1" ht="30" customHeight="1" x14ac:dyDescent="0.15">
      <c r="A5" s="136" t="s">
        <v>36</v>
      </c>
      <c r="B5" s="137"/>
      <c r="C5" s="137"/>
      <c r="D5" s="137"/>
      <c r="E5" s="138"/>
      <c r="F5" s="209" t="s">
        <v>26</v>
      </c>
      <c r="G5" s="210"/>
      <c r="H5" s="210"/>
      <c r="I5" s="210"/>
      <c r="J5" s="210"/>
      <c r="K5" s="210"/>
      <c r="L5" s="210"/>
      <c r="M5" s="210"/>
      <c r="N5" s="211"/>
      <c r="O5" s="136" t="s">
        <v>690</v>
      </c>
      <c r="P5" s="137"/>
      <c r="Q5" s="137"/>
      <c r="R5" s="137"/>
      <c r="S5" s="138"/>
      <c r="T5" s="212" t="s">
        <v>218</v>
      </c>
      <c r="U5" s="213"/>
      <c r="V5" s="213"/>
      <c r="W5" s="213"/>
      <c r="X5" s="213"/>
      <c r="Y5" s="213"/>
      <c r="Z5" s="213"/>
      <c r="AA5" s="213"/>
      <c r="AB5" s="213"/>
      <c r="AC5" s="213"/>
      <c r="AD5" s="213"/>
      <c r="AE5" s="213"/>
      <c r="AF5" s="213"/>
      <c r="AG5" s="214"/>
      <c r="AH5" s="35">
        <f>IF(F5="","",VLOOKUP(F5,G102:Q103,11,FALSE))</f>
        <v>1</v>
      </c>
      <c r="AI5" s="1">
        <f>IF(T5="","",VLOOKUP(T5,G105:Q109,11,FALSE))</f>
        <v>1</v>
      </c>
    </row>
    <row r="6" spans="1:35" s="1" customFormat="1" ht="15" customHeight="1" x14ac:dyDescent="0.15">
      <c r="AH6" s="35"/>
      <c r="AI6" s="35"/>
    </row>
    <row r="7" spans="1:35" s="1" customFormat="1" ht="15" customHeight="1" x14ac:dyDescent="0.15">
      <c r="AH7" s="35"/>
      <c r="AI7" s="35"/>
    </row>
    <row r="8" spans="1:35" s="1" customFormat="1" ht="15" customHeight="1" x14ac:dyDescent="0.15">
      <c r="A8" s="1" t="s">
        <v>29</v>
      </c>
      <c r="AH8" s="35"/>
      <c r="AI8" s="35"/>
    </row>
    <row r="9" spans="1:35" s="1" customFormat="1" ht="15" customHeight="1" x14ac:dyDescent="0.15">
      <c r="A9" s="133" t="s">
        <v>89</v>
      </c>
      <c r="B9" s="134"/>
      <c r="C9" s="134"/>
      <c r="D9" s="134"/>
      <c r="E9" s="135"/>
      <c r="F9" s="46"/>
      <c r="G9" s="47"/>
      <c r="H9" s="47"/>
      <c r="I9" s="47"/>
      <c r="J9" s="47"/>
      <c r="K9" s="47"/>
      <c r="L9" s="47"/>
      <c r="M9" s="47"/>
      <c r="N9" s="47"/>
      <c r="O9" s="227" t="s">
        <v>219</v>
      </c>
      <c r="P9" s="227"/>
      <c r="Q9" s="227"/>
      <c r="R9" s="227"/>
      <c r="S9" s="227"/>
      <c r="T9" s="227"/>
      <c r="U9" s="227"/>
      <c r="V9" s="227"/>
      <c r="W9" s="227"/>
      <c r="X9" s="227"/>
      <c r="Y9" s="227"/>
      <c r="Z9" s="227"/>
      <c r="AA9" s="227"/>
      <c r="AB9" s="227"/>
      <c r="AC9" s="227"/>
      <c r="AD9" s="227"/>
      <c r="AE9" s="227"/>
      <c r="AF9" s="227"/>
      <c r="AG9" s="228"/>
      <c r="AH9" s="35"/>
      <c r="AI9" s="35"/>
    </row>
    <row r="10" spans="1:35" s="1" customFormat="1" ht="30" customHeight="1" x14ac:dyDescent="0.15">
      <c r="A10" s="120" t="s">
        <v>0</v>
      </c>
      <c r="B10" s="121"/>
      <c r="C10" s="121"/>
      <c r="D10" s="121"/>
      <c r="E10" s="122"/>
      <c r="F10" s="229" t="s">
        <v>178</v>
      </c>
      <c r="G10" s="230"/>
      <c r="H10" s="231"/>
      <c r="I10" s="232" t="s">
        <v>190</v>
      </c>
      <c r="J10" s="233"/>
      <c r="K10" s="233"/>
      <c r="L10" s="234"/>
      <c r="M10" s="235" t="s">
        <v>188</v>
      </c>
      <c r="N10" s="236"/>
      <c r="O10" s="237" t="s">
        <v>205</v>
      </c>
      <c r="P10" s="238"/>
      <c r="Q10" s="238"/>
      <c r="R10" s="238"/>
      <c r="S10" s="238"/>
      <c r="T10" s="238"/>
      <c r="U10" s="238"/>
      <c r="V10" s="238"/>
      <c r="W10" s="238"/>
      <c r="X10" s="238"/>
      <c r="Y10" s="238"/>
      <c r="Z10" s="238"/>
      <c r="AA10" s="238"/>
      <c r="AB10" s="238"/>
      <c r="AC10" s="238"/>
      <c r="AD10" s="238"/>
      <c r="AE10" s="238"/>
      <c r="AF10" s="238"/>
      <c r="AG10" s="239"/>
      <c r="AH10" s="35"/>
      <c r="AI10" s="35"/>
    </row>
    <row r="11" spans="1:35" s="1" customFormat="1" ht="15" customHeight="1" x14ac:dyDescent="0.15">
      <c r="A11" s="123" t="s">
        <v>1</v>
      </c>
      <c r="B11" s="124"/>
      <c r="C11" s="124"/>
      <c r="D11" s="124"/>
      <c r="E11" s="125"/>
      <c r="F11" s="6" t="s">
        <v>90</v>
      </c>
      <c r="G11" s="142" t="s">
        <v>159</v>
      </c>
      <c r="H11" s="142"/>
      <c r="I11" s="142"/>
      <c r="J11" s="142"/>
      <c r="K11" s="142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9"/>
      <c r="AH11" s="35"/>
      <c r="AI11" s="35"/>
    </row>
    <row r="12" spans="1:35" s="1" customFormat="1" ht="30" customHeight="1" x14ac:dyDescent="0.15">
      <c r="A12" s="126"/>
      <c r="B12" s="127"/>
      <c r="C12" s="127"/>
      <c r="D12" s="127"/>
      <c r="E12" s="128"/>
      <c r="F12" s="139" t="s">
        <v>212</v>
      </c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40"/>
      <c r="AG12" s="141"/>
      <c r="AH12" s="35"/>
      <c r="AI12" s="35"/>
    </row>
    <row r="13" spans="1:35" s="1" customFormat="1" ht="15" customHeight="1" x14ac:dyDescent="0.15">
      <c r="A13" s="129" t="s">
        <v>33</v>
      </c>
      <c r="B13" s="130"/>
      <c r="C13" s="130"/>
      <c r="D13" s="130"/>
      <c r="E13" s="13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164" t="s">
        <v>220</v>
      </c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5"/>
      <c r="AH13" s="35"/>
      <c r="AI13" s="35"/>
    </row>
    <row r="14" spans="1:35" s="1" customFormat="1" ht="30" customHeight="1" x14ac:dyDescent="0.15">
      <c r="A14" s="120" t="s">
        <v>11</v>
      </c>
      <c r="B14" s="121"/>
      <c r="C14" s="121"/>
      <c r="D14" s="121"/>
      <c r="E14" s="121"/>
      <c r="F14" s="162" t="s">
        <v>12</v>
      </c>
      <c r="G14" s="163"/>
      <c r="H14" s="166" t="s">
        <v>174</v>
      </c>
      <c r="I14" s="167"/>
      <c r="J14" s="167"/>
      <c r="K14" s="167"/>
      <c r="L14" s="167"/>
      <c r="M14" s="167"/>
      <c r="N14" s="168"/>
      <c r="O14" s="162" t="s">
        <v>13</v>
      </c>
      <c r="P14" s="163"/>
      <c r="Q14" s="166" t="s">
        <v>221</v>
      </c>
      <c r="R14" s="167"/>
      <c r="S14" s="167"/>
      <c r="T14" s="167"/>
      <c r="U14" s="167"/>
      <c r="V14" s="167"/>
      <c r="W14" s="167"/>
      <c r="X14" s="167"/>
      <c r="Y14" s="167"/>
      <c r="Z14" s="167"/>
      <c r="AA14" s="167"/>
      <c r="AB14" s="167"/>
      <c r="AC14" s="167"/>
      <c r="AD14" s="167"/>
      <c r="AE14" s="167"/>
      <c r="AF14" s="167"/>
      <c r="AG14" s="168"/>
      <c r="AH14" s="35"/>
      <c r="AI14" s="35"/>
    </row>
    <row r="15" spans="1:35" s="1" customFormat="1" ht="15" customHeight="1" x14ac:dyDescent="0.15">
      <c r="A15" s="136" t="s">
        <v>2</v>
      </c>
      <c r="B15" s="137"/>
      <c r="C15" s="137"/>
      <c r="D15" s="137"/>
      <c r="E15" s="138"/>
      <c r="F15" s="149" t="s">
        <v>207</v>
      </c>
      <c r="G15" s="150"/>
      <c r="H15" s="150"/>
      <c r="I15" s="150"/>
      <c r="J15" s="150"/>
      <c r="K15" s="150"/>
      <c r="L15" s="150"/>
      <c r="M15" s="150"/>
      <c r="N15" s="158"/>
      <c r="O15" s="136" t="s">
        <v>4</v>
      </c>
      <c r="P15" s="137"/>
      <c r="Q15" s="137"/>
      <c r="R15" s="137"/>
      <c r="S15" s="138"/>
      <c r="T15" s="149" t="s">
        <v>209</v>
      </c>
      <c r="U15" s="150"/>
      <c r="V15" s="150"/>
      <c r="W15" s="150"/>
      <c r="X15" s="150"/>
      <c r="Y15" s="150"/>
      <c r="Z15" s="150"/>
      <c r="AA15" s="150"/>
      <c r="AB15" s="150"/>
      <c r="AC15" s="13"/>
      <c r="AD15" s="13"/>
      <c r="AE15" s="13"/>
      <c r="AF15" s="13"/>
      <c r="AG15" s="14"/>
      <c r="AH15" s="35"/>
      <c r="AI15" s="35"/>
    </row>
    <row r="16" spans="1:35" s="1" customFormat="1" ht="15" customHeight="1" x14ac:dyDescent="0.15">
      <c r="A16" s="136" t="s">
        <v>91</v>
      </c>
      <c r="B16" s="137"/>
      <c r="C16" s="137"/>
      <c r="D16" s="137"/>
      <c r="E16" s="138"/>
      <c r="F16" s="149" t="s">
        <v>175</v>
      </c>
      <c r="G16" s="150"/>
      <c r="H16" s="150"/>
      <c r="I16" s="150"/>
      <c r="J16" s="150"/>
      <c r="K16" s="150"/>
      <c r="L16" s="150"/>
      <c r="M16" s="150"/>
      <c r="N16" s="150"/>
      <c r="O16" s="150"/>
      <c r="P16" s="150"/>
      <c r="Q16" s="150"/>
      <c r="R16" s="150"/>
      <c r="S16" s="150"/>
      <c r="T16" s="150"/>
      <c r="U16" s="150"/>
      <c r="V16" s="150"/>
      <c r="W16" s="150"/>
      <c r="X16" s="150"/>
      <c r="Y16" s="150"/>
      <c r="Z16" s="150"/>
      <c r="AA16" s="150"/>
      <c r="AB16" s="150"/>
      <c r="AC16" s="150"/>
      <c r="AD16" s="150"/>
      <c r="AE16" s="150"/>
      <c r="AF16" s="150"/>
      <c r="AG16" s="158"/>
      <c r="AH16" s="35"/>
      <c r="AI16" s="35"/>
    </row>
    <row r="17" spans="1:35" s="1" customFormat="1" ht="15" customHeight="1" x14ac:dyDescent="0.15">
      <c r="AH17" s="35"/>
      <c r="AI17" s="35"/>
    </row>
    <row r="18" spans="1:35" s="1" customFormat="1" ht="15" customHeight="1" x14ac:dyDescent="0.15">
      <c r="AH18" s="35"/>
      <c r="AI18" s="35"/>
    </row>
    <row r="19" spans="1:35" s="1" customFormat="1" ht="15" customHeight="1" x14ac:dyDescent="0.15">
      <c r="A19" s="1" t="s">
        <v>87</v>
      </c>
      <c r="AH19" s="35"/>
      <c r="AI19" s="35"/>
    </row>
    <row r="20" spans="1:35" s="1" customFormat="1" ht="15" customHeight="1" x14ac:dyDescent="0.15">
      <c r="A20" s="133" t="s">
        <v>92</v>
      </c>
      <c r="B20" s="134"/>
      <c r="C20" s="134"/>
      <c r="D20" s="134"/>
      <c r="E20" s="135"/>
      <c r="F20" s="169" t="s">
        <v>222</v>
      </c>
      <c r="G20" s="164"/>
      <c r="H20" s="164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64"/>
      <c r="Y20" s="164"/>
      <c r="Z20" s="164"/>
      <c r="AA20" s="164"/>
      <c r="AB20" s="164"/>
      <c r="AC20" s="164"/>
      <c r="AD20" s="164"/>
      <c r="AE20" s="164"/>
      <c r="AF20" s="164"/>
      <c r="AG20" s="165"/>
      <c r="AH20" s="35"/>
      <c r="AI20" s="35"/>
    </row>
    <row r="21" spans="1:35" s="1" customFormat="1" ht="30" customHeight="1" x14ac:dyDescent="0.15">
      <c r="A21" s="120" t="s">
        <v>14</v>
      </c>
      <c r="B21" s="121"/>
      <c r="C21" s="121"/>
      <c r="D21" s="121"/>
      <c r="E21" s="122"/>
      <c r="F21" s="166" t="s">
        <v>223</v>
      </c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8"/>
      <c r="AH21" s="35"/>
      <c r="AI21" s="35"/>
    </row>
    <row r="22" spans="1:35" s="1" customFormat="1" ht="15" customHeight="1" x14ac:dyDescent="0.15">
      <c r="A22" s="123" t="s">
        <v>1</v>
      </c>
      <c r="B22" s="124"/>
      <c r="C22" s="124"/>
      <c r="D22" s="124"/>
      <c r="E22" s="125"/>
      <c r="F22" s="5" t="s">
        <v>170</v>
      </c>
      <c r="G22" s="142"/>
      <c r="H22" s="142"/>
      <c r="I22" s="142"/>
      <c r="J22" s="142"/>
      <c r="K22" s="142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9"/>
      <c r="AH22" s="35"/>
      <c r="AI22" s="35"/>
    </row>
    <row r="23" spans="1:35" s="1" customFormat="1" ht="30" customHeight="1" x14ac:dyDescent="0.15">
      <c r="A23" s="126"/>
      <c r="B23" s="127"/>
      <c r="C23" s="127"/>
      <c r="D23" s="127"/>
      <c r="E23" s="128"/>
      <c r="F23" s="139" t="s">
        <v>213</v>
      </c>
      <c r="G23" s="140"/>
      <c r="H23" s="140"/>
      <c r="I23" s="140"/>
      <c r="J23" s="140"/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40"/>
      <c r="AG23" s="141"/>
      <c r="AH23" s="35"/>
      <c r="AI23" s="35"/>
    </row>
    <row r="24" spans="1:35" s="1" customFormat="1" ht="15" customHeight="1" x14ac:dyDescent="0.15">
      <c r="A24" s="129" t="s">
        <v>171</v>
      </c>
      <c r="B24" s="130"/>
      <c r="C24" s="130"/>
      <c r="D24" s="130"/>
      <c r="E24" s="13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164" t="s">
        <v>224</v>
      </c>
      <c r="R24" s="164"/>
      <c r="S24" s="164"/>
      <c r="T24" s="164"/>
      <c r="U24" s="164"/>
      <c r="V24" s="164"/>
      <c r="W24" s="164"/>
      <c r="X24" s="164"/>
      <c r="Y24" s="164"/>
      <c r="Z24" s="164"/>
      <c r="AA24" s="164"/>
      <c r="AB24" s="164"/>
      <c r="AC24" s="164"/>
      <c r="AD24" s="164"/>
      <c r="AE24" s="164"/>
      <c r="AF24" s="164"/>
      <c r="AG24" s="165"/>
      <c r="AH24" s="35"/>
      <c r="AI24" s="35"/>
    </row>
    <row r="25" spans="1:35" s="1" customFormat="1" ht="30" customHeight="1" x14ac:dyDescent="0.15">
      <c r="A25" s="120" t="s">
        <v>11</v>
      </c>
      <c r="B25" s="121"/>
      <c r="C25" s="121"/>
      <c r="D25" s="121"/>
      <c r="E25" s="121"/>
      <c r="F25" s="170" t="s">
        <v>12</v>
      </c>
      <c r="G25" s="154"/>
      <c r="H25" s="166" t="s">
        <v>199</v>
      </c>
      <c r="I25" s="167"/>
      <c r="J25" s="167"/>
      <c r="K25" s="167"/>
      <c r="L25" s="167"/>
      <c r="M25" s="167"/>
      <c r="N25" s="168"/>
      <c r="O25" s="170" t="s">
        <v>13</v>
      </c>
      <c r="P25" s="154"/>
      <c r="Q25" s="166" t="s">
        <v>225</v>
      </c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8"/>
      <c r="AH25" s="35"/>
      <c r="AI25" s="35"/>
    </row>
    <row r="26" spans="1:35" s="1" customFormat="1" ht="15" customHeight="1" x14ac:dyDescent="0.15">
      <c r="A26" s="136" t="s">
        <v>2</v>
      </c>
      <c r="B26" s="137"/>
      <c r="C26" s="137"/>
      <c r="D26" s="137"/>
      <c r="E26" s="138"/>
      <c r="F26" s="149" t="s">
        <v>210</v>
      </c>
      <c r="G26" s="150"/>
      <c r="H26" s="150"/>
      <c r="I26" s="150"/>
      <c r="J26" s="150"/>
      <c r="K26" s="150"/>
      <c r="L26" s="150"/>
      <c r="M26" s="150"/>
      <c r="N26" s="158"/>
      <c r="O26" s="136" t="s">
        <v>4</v>
      </c>
      <c r="P26" s="137"/>
      <c r="Q26" s="137"/>
      <c r="R26" s="137"/>
      <c r="S26" s="138"/>
      <c r="T26" s="149" t="s">
        <v>211</v>
      </c>
      <c r="U26" s="150"/>
      <c r="V26" s="150"/>
      <c r="W26" s="150"/>
      <c r="X26" s="150"/>
      <c r="Y26" s="150"/>
      <c r="Z26" s="150"/>
      <c r="AA26" s="150"/>
      <c r="AB26" s="150"/>
      <c r="AC26" s="13"/>
      <c r="AD26" s="13"/>
      <c r="AE26" s="13"/>
      <c r="AF26" s="13"/>
      <c r="AG26" s="14"/>
      <c r="AH26" s="35"/>
      <c r="AI26" s="35"/>
    </row>
    <row r="27" spans="1:35" s="1" customFormat="1" ht="15" customHeight="1" x14ac:dyDescent="0.15">
      <c r="A27" s="136" t="s">
        <v>91</v>
      </c>
      <c r="B27" s="137"/>
      <c r="C27" s="137"/>
      <c r="D27" s="137"/>
      <c r="E27" s="138"/>
      <c r="F27" s="149"/>
      <c r="G27" s="150"/>
      <c r="H27" s="150"/>
      <c r="I27" s="150"/>
      <c r="J27" s="150"/>
      <c r="K27" s="150"/>
      <c r="L27" s="150"/>
      <c r="M27" s="150"/>
      <c r="N27" s="150"/>
      <c r="O27" s="150"/>
      <c r="P27" s="150"/>
      <c r="Q27" s="150"/>
      <c r="R27" s="150"/>
      <c r="S27" s="150"/>
      <c r="T27" s="150"/>
      <c r="U27" s="150"/>
      <c r="V27" s="150"/>
      <c r="W27" s="150"/>
      <c r="X27" s="150"/>
      <c r="Y27" s="150"/>
      <c r="Z27" s="150"/>
      <c r="AA27" s="150"/>
      <c r="AB27" s="150"/>
      <c r="AC27" s="150"/>
      <c r="AD27" s="150"/>
      <c r="AE27" s="150"/>
      <c r="AF27" s="150"/>
      <c r="AG27" s="158"/>
      <c r="AH27" s="35"/>
      <c r="AI27" s="35"/>
    </row>
    <row r="28" spans="1:35" s="1" customFormat="1" ht="15" customHeight="1" x14ac:dyDescent="0.15">
      <c r="AH28" s="35"/>
      <c r="AI28" s="35"/>
    </row>
    <row r="29" spans="1:35" s="1" customFormat="1" ht="15" customHeight="1" x14ac:dyDescent="0.15">
      <c r="AH29" s="35"/>
      <c r="AI29" s="35"/>
    </row>
    <row r="30" spans="1:35" s="1" customFormat="1" ht="30" customHeight="1" x14ac:dyDescent="0.15">
      <c r="A30" s="143" t="s">
        <v>77</v>
      </c>
      <c r="B30" s="144"/>
      <c r="C30" s="144"/>
      <c r="D30" s="144"/>
      <c r="E30" s="145"/>
      <c r="F30" s="243">
        <v>350000</v>
      </c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1"/>
      <c r="R30" s="143" t="s">
        <v>34</v>
      </c>
      <c r="S30" s="144"/>
      <c r="T30" s="144"/>
      <c r="U30" s="144"/>
      <c r="V30" s="145"/>
      <c r="W30" s="240">
        <v>350000</v>
      </c>
      <c r="X30" s="241"/>
      <c r="Y30" s="241"/>
      <c r="Z30" s="241"/>
      <c r="AA30" s="241"/>
      <c r="AB30" s="241"/>
      <c r="AC30" s="241"/>
      <c r="AD30" s="241"/>
      <c r="AE30" s="241"/>
      <c r="AF30" s="241"/>
      <c r="AG30" s="242"/>
      <c r="AH30" s="35"/>
      <c r="AI30" s="35"/>
    </row>
    <row r="31" spans="1:35" s="1" customFormat="1" ht="30" customHeight="1" x14ac:dyDescent="0.15">
      <c r="A31" s="136" t="s">
        <v>6</v>
      </c>
      <c r="B31" s="137"/>
      <c r="C31" s="137"/>
      <c r="D31" s="137"/>
      <c r="E31" s="137"/>
      <c r="F31" s="146">
        <v>27942</v>
      </c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8"/>
      <c r="R31" s="191" t="s">
        <v>7</v>
      </c>
      <c r="S31" s="192"/>
      <c r="T31" s="193"/>
      <c r="U31" s="194">
        <v>30</v>
      </c>
      <c r="V31" s="195"/>
      <c r="W31" s="195"/>
      <c r="X31" s="195"/>
      <c r="Y31" s="196"/>
      <c r="Z31" s="191" t="s">
        <v>5</v>
      </c>
      <c r="AA31" s="192"/>
      <c r="AB31" s="193"/>
      <c r="AC31" s="188">
        <v>18</v>
      </c>
      <c r="AD31" s="189"/>
      <c r="AE31" s="189"/>
      <c r="AF31" s="189"/>
      <c r="AG31" s="190"/>
      <c r="AH31" s="35"/>
      <c r="AI31" s="35"/>
    </row>
    <row r="32" spans="1:35" s="1" customFormat="1" ht="15" customHeight="1" x14ac:dyDescent="0.15">
      <c r="AH32" s="35"/>
      <c r="AI32" s="35"/>
    </row>
    <row r="33" spans="1:35" s="1" customFormat="1" ht="15" customHeight="1" x14ac:dyDescent="0.15">
      <c r="AH33" s="35"/>
      <c r="AI33" s="35"/>
    </row>
    <row r="34" spans="1:35" s="1" customFormat="1" ht="15" customHeight="1" x14ac:dyDescent="0.15">
      <c r="A34" s="1" t="s">
        <v>86</v>
      </c>
      <c r="AH34" s="35"/>
      <c r="AI34" s="35"/>
    </row>
    <row r="35" spans="1:35" s="1" customFormat="1" ht="15" customHeight="1" x14ac:dyDescent="0.15">
      <c r="A35" s="133" t="s">
        <v>93</v>
      </c>
      <c r="B35" s="134"/>
      <c r="C35" s="134"/>
      <c r="D35" s="134"/>
      <c r="E35" s="135"/>
      <c r="F35" s="16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164" t="s">
        <v>226</v>
      </c>
      <c r="R35" s="164"/>
      <c r="S35" s="164"/>
      <c r="T35" s="164"/>
      <c r="U35" s="164"/>
      <c r="V35" s="164"/>
      <c r="W35" s="164"/>
      <c r="X35" s="164"/>
      <c r="Y35" s="164"/>
      <c r="Z35" s="164"/>
      <c r="AA35" s="164"/>
      <c r="AB35" s="164"/>
      <c r="AC35" s="164"/>
      <c r="AD35" s="164"/>
      <c r="AE35" s="164"/>
      <c r="AF35" s="164"/>
      <c r="AG35" s="165"/>
      <c r="AH35" s="35"/>
      <c r="AI35" s="35"/>
    </row>
    <row r="36" spans="1:35" s="1" customFormat="1" ht="30" customHeight="1" x14ac:dyDescent="0.15">
      <c r="A36" s="120" t="s">
        <v>13</v>
      </c>
      <c r="B36" s="121"/>
      <c r="C36" s="121"/>
      <c r="D36" s="121"/>
      <c r="E36" s="122"/>
      <c r="F36" s="162" t="s">
        <v>30</v>
      </c>
      <c r="G36" s="163"/>
      <c r="H36" s="166" t="s">
        <v>164</v>
      </c>
      <c r="I36" s="167"/>
      <c r="J36" s="167"/>
      <c r="K36" s="167"/>
      <c r="L36" s="167"/>
      <c r="M36" s="167"/>
      <c r="N36" s="168"/>
      <c r="O36" s="162" t="s">
        <v>13</v>
      </c>
      <c r="P36" s="163"/>
      <c r="Q36" s="166" t="s">
        <v>227</v>
      </c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8"/>
      <c r="AH36" s="35"/>
      <c r="AI36" s="35"/>
    </row>
    <row r="37" spans="1:35" s="1" customFormat="1" ht="15" customHeight="1" x14ac:dyDescent="0.15">
      <c r="A37" s="136" t="s">
        <v>2</v>
      </c>
      <c r="B37" s="137"/>
      <c r="C37" s="137"/>
      <c r="D37" s="137"/>
      <c r="E37" s="138"/>
      <c r="F37" s="149" t="s">
        <v>206</v>
      </c>
      <c r="G37" s="150"/>
      <c r="H37" s="150"/>
      <c r="I37" s="150"/>
      <c r="J37" s="150"/>
      <c r="K37" s="150"/>
      <c r="L37" s="150"/>
      <c r="M37" s="150"/>
      <c r="N37" s="158"/>
      <c r="O37" s="136" t="s">
        <v>4</v>
      </c>
      <c r="P37" s="137"/>
      <c r="Q37" s="137"/>
      <c r="R37" s="137"/>
      <c r="S37" s="138"/>
      <c r="T37" s="149" t="s">
        <v>208</v>
      </c>
      <c r="U37" s="150"/>
      <c r="V37" s="150"/>
      <c r="W37" s="150"/>
      <c r="X37" s="150"/>
      <c r="Y37" s="150"/>
      <c r="Z37" s="150"/>
      <c r="AA37" s="150"/>
      <c r="AB37" s="150"/>
      <c r="AC37" s="13"/>
      <c r="AD37" s="13"/>
      <c r="AE37" s="13"/>
      <c r="AF37" s="13"/>
      <c r="AG37" s="14"/>
      <c r="AH37" s="35"/>
      <c r="AI37" s="35"/>
    </row>
    <row r="38" spans="1:35" s="1" customFormat="1" ht="15" customHeight="1" x14ac:dyDescent="0.15">
      <c r="A38" s="136" t="s">
        <v>91</v>
      </c>
      <c r="B38" s="137"/>
      <c r="C38" s="137"/>
      <c r="D38" s="137"/>
      <c r="E38" s="138"/>
      <c r="F38" s="149" t="s">
        <v>165</v>
      </c>
      <c r="G38" s="150"/>
      <c r="H38" s="150"/>
      <c r="I38" s="150"/>
      <c r="J38" s="150"/>
      <c r="K38" s="150"/>
      <c r="L38" s="150"/>
      <c r="M38" s="150"/>
      <c r="N38" s="150"/>
      <c r="O38" s="150"/>
      <c r="P38" s="150"/>
      <c r="Q38" s="150"/>
      <c r="R38" s="150"/>
      <c r="S38" s="150"/>
      <c r="T38" s="150"/>
      <c r="U38" s="150"/>
      <c r="V38" s="150"/>
      <c r="W38" s="150"/>
      <c r="X38" s="150"/>
      <c r="Y38" s="150"/>
      <c r="Z38" s="150"/>
      <c r="AA38" s="150"/>
      <c r="AB38" s="150"/>
      <c r="AC38" s="150"/>
      <c r="AD38" s="150"/>
      <c r="AE38" s="150"/>
      <c r="AF38" s="150"/>
      <c r="AG38" s="158"/>
      <c r="AH38" s="35"/>
      <c r="AI38" s="35"/>
    </row>
    <row r="39" spans="1:35" s="1" customFormat="1" ht="15" customHeight="1" x14ac:dyDescent="0.15">
      <c r="A39" s="22"/>
      <c r="B39" s="4"/>
      <c r="C39" s="4"/>
      <c r="D39" s="4"/>
      <c r="E39" s="4"/>
      <c r="F39" s="4"/>
      <c r="AH39" s="35"/>
      <c r="AI39" s="35"/>
    </row>
    <row r="40" spans="1:35" s="1" customFormat="1" ht="15" customHeight="1" x14ac:dyDescent="0.15">
      <c r="A40" s="22"/>
      <c r="B40" s="4"/>
      <c r="C40" s="4"/>
      <c r="D40" s="4"/>
      <c r="E40" s="4"/>
      <c r="F40" s="4"/>
      <c r="AH40" s="35"/>
      <c r="AI40" s="35"/>
    </row>
    <row r="41" spans="1:35" s="1" customFormat="1" ht="15" customHeight="1" x14ac:dyDescent="0.15">
      <c r="A41" s="22"/>
      <c r="B41" s="4"/>
      <c r="C41" s="4"/>
      <c r="D41" s="4"/>
      <c r="E41" s="4"/>
      <c r="F41" s="4"/>
      <c r="AH41" s="35"/>
      <c r="AI41" s="35"/>
    </row>
    <row r="42" spans="1:35" s="1" customFormat="1" ht="15" customHeight="1" x14ac:dyDescent="0.15">
      <c r="A42" s="22"/>
      <c r="B42" s="4"/>
      <c r="C42" s="4"/>
      <c r="D42" s="4"/>
      <c r="E42" s="4"/>
      <c r="F42" s="4"/>
      <c r="AH42" s="35"/>
      <c r="AI42" s="35"/>
    </row>
    <row r="43" spans="1:35" s="1" customFormat="1" ht="15" customHeight="1" x14ac:dyDescent="0.15">
      <c r="A43" s="22"/>
      <c r="B43" s="4"/>
      <c r="C43" s="4"/>
      <c r="D43" s="4"/>
      <c r="E43" s="4"/>
      <c r="F43" s="4"/>
      <c r="AH43" s="35"/>
      <c r="AI43" s="35"/>
    </row>
    <row r="44" spans="1:35" s="1" customFormat="1" ht="15" customHeight="1" x14ac:dyDescent="0.15">
      <c r="A44" s="22"/>
      <c r="B44" s="4"/>
      <c r="C44" s="4"/>
      <c r="D44" s="4"/>
      <c r="E44" s="4"/>
      <c r="F44" s="4"/>
      <c r="AH44" s="35"/>
      <c r="AI44" s="35"/>
    </row>
    <row r="45" spans="1:35" s="1" customFormat="1" ht="15" customHeight="1" x14ac:dyDescent="0.15">
      <c r="A45" s="22"/>
      <c r="B45" s="4"/>
      <c r="C45" s="4"/>
      <c r="D45" s="4"/>
      <c r="E45" s="4"/>
      <c r="F45" s="4"/>
      <c r="AH45" s="35"/>
      <c r="AI45" s="35"/>
    </row>
    <row r="46" spans="1:35" s="1" customFormat="1" ht="15" customHeight="1" x14ac:dyDescent="0.15">
      <c r="A46" s="22"/>
      <c r="B46" s="4"/>
      <c r="C46" s="4"/>
      <c r="D46" s="4"/>
      <c r="E46" s="4"/>
      <c r="F46" s="4"/>
      <c r="AH46" s="35"/>
      <c r="AI46" s="35"/>
    </row>
    <row r="47" spans="1:35" ht="15" customHeight="1" x14ac:dyDescent="0.15">
      <c r="A47" s="1" t="s">
        <v>15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5" ht="30" customHeight="1" x14ac:dyDescent="0.15">
      <c r="A48" s="173" t="s">
        <v>8</v>
      </c>
      <c r="B48" s="174"/>
      <c r="C48" s="174"/>
      <c r="D48" s="174"/>
      <c r="E48" s="175"/>
      <c r="F48" s="17">
        <v>1</v>
      </c>
      <c r="G48" s="155" t="s">
        <v>22</v>
      </c>
      <c r="H48" s="156"/>
      <c r="I48" s="156"/>
      <c r="J48" s="156"/>
      <c r="K48" s="156"/>
      <c r="L48" s="156"/>
      <c r="M48" s="156"/>
      <c r="N48" s="157"/>
      <c r="O48" s="159" t="s">
        <v>35</v>
      </c>
      <c r="P48" s="160"/>
      <c r="Q48" s="160"/>
      <c r="R48" s="161"/>
      <c r="S48" s="45" t="s">
        <v>176</v>
      </c>
      <c r="T48" s="202" t="s">
        <v>162</v>
      </c>
      <c r="U48" s="202"/>
      <c r="V48" s="202"/>
      <c r="W48" s="44" t="s">
        <v>177</v>
      </c>
      <c r="X48" s="159" t="s">
        <v>3</v>
      </c>
      <c r="Y48" s="160"/>
      <c r="Z48" s="160"/>
      <c r="AA48" s="161"/>
      <c r="AB48" s="146">
        <v>42826</v>
      </c>
      <c r="AC48" s="147"/>
      <c r="AD48" s="147"/>
      <c r="AE48" s="147"/>
      <c r="AF48" s="147"/>
      <c r="AG48" s="148"/>
      <c r="AH48" s="36">
        <f>IF(G48="","",VLOOKUP(G48,$G$111:$Q$112,11,FALSE))</f>
        <v>1</v>
      </c>
    </row>
    <row r="49" spans="1:35" ht="30" customHeight="1" x14ac:dyDescent="0.15">
      <c r="A49" s="176"/>
      <c r="B49" s="177"/>
      <c r="C49" s="177"/>
      <c r="D49" s="177"/>
      <c r="E49" s="178"/>
      <c r="F49" s="15">
        <v>2</v>
      </c>
      <c r="G49" s="155"/>
      <c r="H49" s="156"/>
      <c r="I49" s="156"/>
      <c r="J49" s="156"/>
      <c r="K49" s="156"/>
      <c r="L49" s="156"/>
      <c r="M49" s="156"/>
      <c r="N49" s="157"/>
      <c r="O49" s="159" t="s">
        <v>35</v>
      </c>
      <c r="P49" s="160"/>
      <c r="Q49" s="160"/>
      <c r="R49" s="161"/>
      <c r="S49" s="45" t="s">
        <v>176</v>
      </c>
      <c r="T49" s="202"/>
      <c r="U49" s="202"/>
      <c r="V49" s="202"/>
      <c r="W49" s="44" t="s">
        <v>177</v>
      </c>
      <c r="X49" s="159" t="s">
        <v>3</v>
      </c>
      <c r="Y49" s="160"/>
      <c r="Z49" s="160"/>
      <c r="AA49" s="161"/>
      <c r="AB49" s="146"/>
      <c r="AC49" s="147"/>
      <c r="AD49" s="147"/>
      <c r="AE49" s="147"/>
      <c r="AF49" s="147"/>
      <c r="AG49" s="148"/>
      <c r="AH49" s="36" t="str">
        <f>IF(G49="","",VLOOKUP(G49,$G$111:$Q$112,11,FALSE))</f>
        <v/>
      </c>
    </row>
    <row r="50" spans="1:35" s="1" customFormat="1" ht="15" customHeight="1" x14ac:dyDescent="0.15">
      <c r="A50" s="23"/>
      <c r="B50" s="23"/>
      <c r="C50" s="23"/>
      <c r="D50" s="23"/>
      <c r="E50" s="23"/>
      <c r="F50" s="24"/>
      <c r="G50" s="25"/>
      <c r="H50" s="26"/>
      <c r="I50" s="26"/>
      <c r="J50" s="5"/>
      <c r="K50" s="5"/>
      <c r="L50" s="5"/>
      <c r="M50" s="5"/>
      <c r="N50" s="5"/>
      <c r="O50" s="12"/>
      <c r="P50" s="12"/>
      <c r="Q50" s="12"/>
      <c r="R50" s="12"/>
      <c r="S50" s="27"/>
      <c r="T50" s="27"/>
      <c r="U50" s="27"/>
      <c r="V50" s="27"/>
      <c r="W50" s="27"/>
      <c r="X50" s="12"/>
      <c r="Y50" s="12"/>
      <c r="Z50" s="12"/>
      <c r="AA50" s="12"/>
      <c r="AB50" s="28"/>
      <c r="AC50" s="28"/>
      <c r="AD50" s="28"/>
      <c r="AE50" s="28"/>
      <c r="AF50" s="28"/>
      <c r="AG50" s="28"/>
      <c r="AH50" s="35"/>
      <c r="AI50" s="35"/>
    </row>
    <row r="51" spans="1:35" ht="30" customHeight="1" x14ac:dyDescent="0.15">
      <c r="A51" s="136" t="s">
        <v>20</v>
      </c>
      <c r="B51" s="137"/>
      <c r="C51" s="137"/>
      <c r="D51" s="137"/>
      <c r="E51" s="138"/>
      <c r="F51" s="146">
        <v>43220</v>
      </c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203" t="s">
        <v>169</v>
      </c>
      <c r="R51" s="204"/>
      <c r="S51" s="204"/>
      <c r="T51" s="204"/>
      <c r="U51" s="204"/>
      <c r="V51" s="204"/>
      <c r="W51" s="205"/>
      <c r="X51" s="200">
        <v>1200000</v>
      </c>
      <c r="Y51" s="200"/>
      <c r="Z51" s="200"/>
      <c r="AA51" s="200"/>
      <c r="AB51" s="200"/>
      <c r="AC51" s="200"/>
      <c r="AD51" s="200"/>
      <c r="AE51" s="200"/>
      <c r="AF51" s="200"/>
      <c r="AG51" s="201"/>
    </row>
    <row r="52" spans="1:35" s="1" customFormat="1" ht="15" customHeight="1" x14ac:dyDescent="0.15">
      <c r="A52" s="23"/>
      <c r="B52" s="23"/>
      <c r="C52" s="23"/>
      <c r="D52" s="23"/>
      <c r="E52" s="23"/>
      <c r="F52" s="24"/>
      <c r="G52" s="25"/>
      <c r="H52" s="26"/>
      <c r="I52" s="26"/>
      <c r="J52" s="5"/>
      <c r="K52" s="5"/>
      <c r="L52" s="5"/>
      <c r="M52" s="5"/>
      <c r="N52" s="5"/>
      <c r="O52" s="2"/>
      <c r="P52" s="2"/>
      <c r="Q52" s="2"/>
      <c r="R52" s="2"/>
      <c r="S52" s="3"/>
      <c r="T52" s="3"/>
      <c r="U52" s="3"/>
      <c r="V52" s="3"/>
      <c r="W52" s="3"/>
      <c r="X52" s="2"/>
      <c r="Y52" s="2"/>
      <c r="Z52" s="2"/>
      <c r="AA52" s="2"/>
      <c r="AB52" s="29"/>
      <c r="AC52" s="29"/>
      <c r="AD52" s="29"/>
      <c r="AE52" s="29"/>
      <c r="AF52" s="29"/>
      <c r="AG52" s="29"/>
      <c r="AH52" s="35"/>
      <c r="AI52" s="35"/>
    </row>
    <row r="53" spans="1:35" s="1" customFormat="1" ht="15" customHeight="1" x14ac:dyDescent="0.15">
      <c r="A53" s="50"/>
      <c r="B53" s="51"/>
      <c r="C53" s="51"/>
      <c r="D53" s="51"/>
      <c r="E53" s="51"/>
      <c r="F53" s="6"/>
      <c r="G53" s="5"/>
      <c r="H53" s="151" t="s">
        <v>71</v>
      </c>
      <c r="I53" s="151"/>
      <c r="J53" s="151"/>
      <c r="K53" s="151"/>
      <c r="L53" s="151"/>
      <c r="M53" s="151"/>
      <c r="N53" s="151"/>
      <c r="O53" s="151"/>
      <c r="P53" s="151"/>
      <c r="Q53" s="151"/>
      <c r="R53" s="151"/>
      <c r="S53" s="151"/>
      <c r="T53" s="151"/>
      <c r="U53" s="151"/>
      <c r="V53" s="152"/>
      <c r="W53" s="221" t="s">
        <v>67</v>
      </c>
      <c r="X53" s="222"/>
      <c r="Y53" s="223"/>
      <c r="Z53" s="206" t="s">
        <v>194</v>
      </c>
      <c r="AA53" s="207"/>
      <c r="AB53" s="207"/>
      <c r="AC53" s="207"/>
      <c r="AD53" s="207"/>
      <c r="AE53" s="207"/>
      <c r="AF53" s="207"/>
      <c r="AG53" s="208"/>
      <c r="AH53" s="35"/>
      <c r="AI53" s="35"/>
    </row>
    <row r="54" spans="1:35" s="1" customFormat="1" ht="15" customHeight="1" thickBot="1" x14ac:dyDescent="0.2">
      <c r="A54" s="52"/>
      <c r="B54" s="53"/>
      <c r="C54" s="53"/>
      <c r="D54" s="53"/>
      <c r="E54" s="53"/>
      <c r="F54" s="48" t="s">
        <v>39</v>
      </c>
      <c r="G54" s="49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4"/>
      <c r="W54" s="224"/>
      <c r="X54" s="225"/>
      <c r="Y54" s="226"/>
      <c r="Z54" s="206" t="s">
        <v>195</v>
      </c>
      <c r="AA54" s="207"/>
      <c r="AB54" s="207"/>
      <c r="AC54" s="208"/>
      <c r="AD54" s="219" t="s">
        <v>196</v>
      </c>
      <c r="AE54" s="219"/>
      <c r="AF54" s="219"/>
      <c r="AG54" s="220"/>
      <c r="AH54" s="35"/>
      <c r="AI54" s="35"/>
    </row>
    <row r="55" spans="1:35" ht="15" customHeight="1" x14ac:dyDescent="0.15">
      <c r="A55" s="179" t="s">
        <v>200</v>
      </c>
      <c r="B55" s="180"/>
      <c r="C55" s="180"/>
      <c r="D55" s="180"/>
      <c r="E55" s="181"/>
      <c r="F55" s="171" t="s">
        <v>18</v>
      </c>
      <c r="G55" s="172"/>
      <c r="H55" s="13" t="s">
        <v>94</v>
      </c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4"/>
      <c r="W55" s="115">
        <v>900</v>
      </c>
      <c r="X55" s="116"/>
      <c r="Y55" s="116"/>
      <c r="Z55" s="117">
        <v>1100000</v>
      </c>
      <c r="AA55" s="118"/>
      <c r="AB55" s="118"/>
      <c r="AC55" s="119"/>
      <c r="AD55" s="117">
        <v>900000</v>
      </c>
      <c r="AE55" s="118"/>
      <c r="AF55" s="118"/>
      <c r="AG55" s="119"/>
      <c r="AH55" s="36">
        <f t="shared" ref="AH55:AH83" si="0">IF(F55="","",VLOOKUP(F55,$G$114:$Q$115,11,FALSE))</f>
        <v>2</v>
      </c>
      <c r="AI55" s="36" t="str">
        <f t="shared" ref="AI55:AI83" si="1">VLOOKUP(H55,$G$117:$Q$144,11,FALSE)</f>
        <v>01</v>
      </c>
    </row>
    <row r="56" spans="1:35" ht="15" customHeight="1" x14ac:dyDescent="0.15">
      <c r="A56" s="179"/>
      <c r="B56" s="180"/>
      <c r="C56" s="180"/>
      <c r="D56" s="180"/>
      <c r="E56" s="181"/>
      <c r="F56" s="113"/>
      <c r="G56" s="114"/>
      <c r="H56" s="13" t="s">
        <v>95</v>
      </c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4"/>
      <c r="W56" s="115"/>
      <c r="X56" s="116"/>
      <c r="Y56" s="116"/>
      <c r="Z56" s="117"/>
      <c r="AA56" s="118"/>
      <c r="AB56" s="118"/>
      <c r="AC56" s="119"/>
      <c r="AD56" s="117"/>
      <c r="AE56" s="118"/>
      <c r="AF56" s="118"/>
      <c r="AG56" s="119"/>
      <c r="AH56" s="36" t="str">
        <f t="shared" si="0"/>
        <v/>
      </c>
      <c r="AI56" s="36" t="str">
        <f t="shared" si="1"/>
        <v>02</v>
      </c>
    </row>
    <row r="57" spans="1:35" ht="15" customHeight="1" x14ac:dyDescent="0.15">
      <c r="A57" s="52"/>
      <c r="B57" s="53"/>
      <c r="C57" s="53"/>
      <c r="D57" s="53"/>
      <c r="E57" s="56"/>
      <c r="F57" s="113"/>
      <c r="G57" s="114"/>
      <c r="H57" s="13" t="s">
        <v>96</v>
      </c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4"/>
      <c r="W57" s="115"/>
      <c r="X57" s="116"/>
      <c r="Y57" s="116"/>
      <c r="Z57" s="117"/>
      <c r="AA57" s="118"/>
      <c r="AB57" s="118"/>
      <c r="AC57" s="119"/>
      <c r="AD57" s="117"/>
      <c r="AE57" s="118"/>
      <c r="AF57" s="118"/>
      <c r="AG57" s="119"/>
      <c r="AH57" s="36" t="str">
        <f t="shared" si="0"/>
        <v/>
      </c>
      <c r="AI57" s="36" t="str">
        <f t="shared" si="1"/>
        <v>03</v>
      </c>
    </row>
    <row r="58" spans="1:35" ht="15" customHeight="1" x14ac:dyDescent="0.15">
      <c r="A58" s="52"/>
      <c r="B58" s="53"/>
      <c r="C58" s="53"/>
      <c r="D58" s="53"/>
      <c r="E58" s="56"/>
      <c r="F58" s="113"/>
      <c r="G58" s="114"/>
      <c r="H58" s="13" t="s">
        <v>97</v>
      </c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4"/>
      <c r="W58" s="115"/>
      <c r="X58" s="116"/>
      <c r="Y58" s="116"/>
      <c r="Z58" s="117"/>
      <c r="AA58" s="118"/>
      <c r="AB58" s="118"/>
      <c r="AC58" s="119"/>
      <c r="AD58" s="117"/>
      <c r="AE58" s="118"/>
      <c r="AF58" s="118"/>
      <c r="AG58" s="119"/>
      <c r="AH58" s="36" t="str">
        <f t="shared" si="0"/>
        <v/>
      </c>
      <c r="AI58" s="36" t="str">
        <f t="shared" si="1"/>
        <v>04</v>
      </c>
    </row>
    <row r="59" spans="1:35" ht="15" customHeight="1" x14ac:dyDescent="0.15">
      <c r="A59" s="182" t="s">
        <v>19</v>
      </c>
      <c r="B59" s="183"/>
      <c r="C59" s="183"/>
      <c r="D59" s="183"/>
      <c r="E59" s="184"/>
      <c r="F59" s="113"/>
      <c r="G59" s="114"/>
      <c r="H59" s="13" t="s">
        <v>98</v>
      </c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4"/>
      <c r="W59" s="115"/>
      <c r="X59" s="116"/>
      <c r="Y59" s="116"/>
      <c r="Z59" s="117"/>
      <c r="AA59" s="118"/>
      <c r="AB59" s="118"/>
      <c r="AC59" s="119"/>
      <c r="AD59" s="117"/>
      <c r="AE59" s="118"/>
      <c r="AF59" s="118"/>
      <c r="AG59" s="119"/>
      <c r="AH59" s="36" t="str">
        <f t="shared" si="0"/>
        <v/>
      </c>
      <c r="AI59" s="36" t="str">
        <f t="shared" si="1"/>
        <v>05</v>
      </c>
    </row>
    <row r="60" spans="1:35" ht="15" customHeight="1" x14ac:dyDescent="0.15">
      <c r="A60" s="182"/>
      <c r="B60" s="183"/>
      <c r="C60" s="183"/>
      <c r="D60" s="183"/>
      <c r="E60" s="184"/>
      <c r="F60" s="113"/>
      <c r="G60" s="114"/>
      <c r="H60" s="13" t="s">
        <v>99</v>
      </c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4"/>
      <c r="W60" s="115"/>
      <c r="X60" s="116"/>
      <c r="Y60" s="116"/>
      <c r="Z60" s="117"/>
      <c r="AA60" s="118"/>
      <c r="AB60" s="118"/>
      <c r="AC60" s="119"/>
      <c r="AD60" s="117"/>
      <c r="AE60" s="118"/>
      <c r="AF60" s="118"/>
      <c r="AG60" s="119"/>
      <c r="AH60" s="36" t="str">
        <f t="shared" si="0"/>
        <v/>
      </c>
      <c r="AI60" s="36" t="str">
        <f t="shared" si="1"/>
        <v>06</v>
      </c>
    </row>
    <row r="61" spans="1:35" ht="15" customHeight="1" x14ac:dyDescent="0.15">
      <c r="A61" s="182"/>
      <c r="B61" s="183"/>
      <c r="C61" s="183"/>
      <c r="D61" s="183"/>
      <c r="E61" s="184"/>
      <c r="F61" s="113"/>
      <c r="G61" s="114"/>
      <c r="H61" s="13" t="s">
        <v>100</v>
      </c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4"/>
      <c r="W61" s="115"/>
      <c r="X61" s="116"/>
      <c r="Y61" s="116"/>
      <c r="Z61" s="117"/>
      <c r="AA61" s="118"/>
      <c r="AB61" s="118"/>
      <c r="AC61" s="119"/>
      <c r="AD61" s="117"/>
      <c r="AE61" s="118"/>
      <c r="AF61" s="118"/>
      <c r="AG61" s="119"/>
      <c r="AH61" s="36" t="str">
        <f t="shared" si="0"/>
        <v/>
      </c>
      <c r="AI61" s="36" t="str">
        <f t="shared" si="1"/>
        <v>07</v>
      </c>
    </row>
    <row r="62" spans="1:35" ht="15" customHeight="1" x14ac:dyDescent="0.15">
      <c r="A62" s="182"/>
      <c r="B62" s="183"/>
      <c r="C62" s="183"/>
      <c r="D62" s="183"/>
      <c r="E62" s="184"/>
      <c r="F62" s="113"/>
      <c r="G62" s="114"/>
      <c r="H62" s="13" t="s">
        <v>101</v>
      </c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4"/>
      <c r="W62" s="115"/>
      <c r="X62" s="116"/>
      <c r="Y62" s="116"/>
      <c r="Z62" s="117"/>
      <c r="AA62" s="118"/>
      <c r="AB62" s="118"/>
      <c r="AC62" s="119"/>
      <c r="AD62" s="117"/>
      <c r="AE62" s="118"/>
      <c r="AF62" s="118"/>
      <c r="AG62" s="119"/>
      <c r="AH62" s="36" t="str">
        <f t="shared" si="0"/>
        <v/>
      </c>
      <c r="AI62" s="36" t="str">
        <f t="shared" si="1"/>
        <v>08</v>
      </c>
    </row>
    <row r="63" spans="1:35" ht="15" customHeight="1" x14ac:dyDescent="0.15">
      <c r="A63" s="182"/>
      <c r="B63" s="183"/>
      <c r="C63" s="183"/>
      <c r="D63" s="183"/>
      <c r="E63" s="184"/>
      <c r="F63" s="113"/>
      <c r="G63" s="114"/>
      <c r="H63" s="13" t="s">
        <v>102</v>
      </c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4"/>
      <c r="W63" s="115"/>
      <c r="X63" s="116"/>
      <c r="Y63" s="116"/>
      <c r="Z63" s="117"/>
      <c r="AA63" s="118"/>
      <c r="AB63" s="118"/>
      <c r="AC63" s="119"/>
      <c r="AD63" s="117"/>
      <c r="AE63" s="118"/>
      <c r="AF63" s="118"/>
      <c r="AG63" s="119"/>
      <c r="AH63" s="36" t="str">
        <f t="shared" si="0"/>
        <v/>
      </c>
      <c r="AI63" s="36" t="str">
        <f t="shared" si="1"/>
        <v>09</v>
      </c>
    </row>
    <row r="64" spans="1:35" ht="15" customHeight="1" x14ac:dyDescent="0.15">
      <c r="A64" s="182"/>
      <c r="B64" s="183"/>
      <c r="C64" s="183"/>
      <c r="D64" s="183"/>
      <c r="E64" s="184"/>
      <c r="F64" s="113"/>
      <c r="G64" s="114"/>
      <c r="H64" s="13" t="s">
        <v>103</v>
      </c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4"/>
      <c r="W64" s="115"/>
      <c r="X64" s="116"/>
      <c r="Y64" s="116"/>
      <c r="Z64" s="117"/>
      <c r="AA64" s="118"/>
      <c r="AB64" s="118"/>
      <c r="AC64" s="119"/>
      <c r="AD64" s="117"/>
      <c r="AE64" s="118"/>
      <c r="AF64" s="118"/>
      <c r="AG64" s="119"/>
      <c r="AH64" s="36" t="str">
        <f t="shared" si="0"/>
        <v/>
      </c>
      <c r="AI64" s="36">
        <f t="shared" si="1"/>
        <v>10</v>
      </c>
    </row>
    <row r="65" spans="1:35" ht="15" customHeight="1" x14ac:dyDescent="0.15">
      <c r="A65" s="182"/>
      <c r="B65" s="183"/>
      <c r="C65" s="183"/>
      <c r="D65" s="183"/>
      <c r="E65" s="184"/>
      <c r="F65" s="113"/>
      <c r="G65" s="114"/>
      <c r="H65" s="13" t="s">
        <v>104</v>
      </c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4"/>
      <c r="W65" s="115"/>
      <c r="X65" s="116"/>
      <c r="Y65" s="116"/>
      <c r="Z65" s="117"/>
      <c r="AA65" s="118"/>
      <c r="AB65" s="118"/>
      <c r="AC65" s="119"/>
      <c r="AD65" s="117"/>
      <c r="AE65" s="118"/>
      <c r="AF65" s="118"/>
      <c r="AG65" s="119"/>
      <c r="AH65" s="36" t="str">
        <f t="shared" si="0"/>
        <v/>
      </c>
      <c r="AI65" s="36">
        <f t="shared" si="1"/>
        <v>11</v>
      </c>
    </row>
    <row r="66" spans="1:35" ht="15" customHeight="1" x14ac:dyDescent="0.15">
      <c r="A66" s="182"/>
      <c r="B66" s="183"/>
      <c r="C66" s="183"/>
      <c r="D66" s="183"/>
      <c r="E66" s="184"/>
      <c r="F66" s="113"/>
      <c r="G66" s="114"/>
      <c r="H66" s="13" t="s">
        <v>105</v>
      </c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4"/>
      <c r="W66" s="115"/>
      <c r="X66" s="116"/>
      <c r="Y66" s="116"/>
      <c r="Z66" s="117"/>
      <c r="AA66" s="118"/>
      <c r="AB66" s="118"/>
      <c r="AC66" s="119"/>
      <c r="AD66" s="117"/>
      <c r="AE66" s="118"/>
      <c r="AF66" s="118"/>
      <c r="AG66" s="119"/>
      <c r="AH66" s="36" t="str">
        <f t="shared" si="0"/>
        <v/>
      </c>
      <c r="AI66" s="36">
        <f t="shared" si="1"/>
        <v>12</v>
      </c>
    </row>
    <row r="67" spans="1:35" ht="15" customHeight="1" x14ac:dyDescent="0.15">
      <c r="A67" s="182"/>
      <c r="B67" s="183"/>
      <c r="C67" s="183"/>
      <c r="D67" s="183"/>
      <c r="E67" s="184"/>
      <c r="F67" s="113"/>
      <c r="G67" s="114"/>
      <c r="H67" s="13" t="s">
        <v>106</v>
      </c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4"/>
      <c r="W67" s="115"/>
      <c r="X67" s="116"/>
      <c r="Y67" s="116"/>
      <c r="Z67" s="117"/>
      <c r="AA67" s="118"/>
      <c r="AB67" s="118"/>
      <c r="AC67" s="119"/>
      <c r="AD67" s="117"/>
      <c r="AE67" s="118"/>
      <c r="AF67" s="118"/>
      <c r="AG67" s="119"/>
      <c r="AH67" s="36" t="str">
        <f t="shared" si="0"/>
        <v/>
      </c>
      <c r="AI67" s="36">
        <f t="shared" si="1"/>
        <v>13</v>
      </c>
    </row>
    <row r="68" spans="1:35" ht="15" customHeight="1" x14ac:dyDescent="0.15">
      <c r="A68" s="182"/>
      <c r="B68" s="183"/>
      <c r="C68" s="183"/>
      <c r="D68" s="183"/>
      <c r="E68" s="184"/>
      <c r="F68" s="113"/>
      <c r="G68" s="114"/>
      <c r="H68" s="13" t="s">
        <v>107</v>
      </c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4"/>
      <c r="W68" s="115"/>
      <c r="X68" s="116"/>
      <c r="Y68" s="116"/>
      <c r="Z68" s="117"/>
      <c r="AA68" s="118"/>
      <c r="AB68" s="118"/>
      <c r="AC68" s="119"/>
      <c r="AD68" s="117"/>
      <c r="AE68" s="118"/>
      <c r="AF68" s="118"/>
      <c r="AG68" s="119"/>
      <c r="AH68" s="36" t="str">
        <f t="shared" si="0"/>
        <v/>
      </c>
      <c r="AI68" s="36">
        <f t="shared" si="1"/>
        <v>14</v>
      </c>
    </row>
    <row r="69" spans="1:35" ht="15" customHeight="1" x14ac:dyDescent="0.15">
      <c r="A69" s="182"/>
      <c r="B69" s="183"/>
      <c r="C69" s="183"/>
      <c r="D69" s="183"/>
      <c r="E69" s="184"/>
      <c r="F69" s="113"/>
      <c r="G69" s="114"/>
      <c r="H69" s="13" t="s">
        <v>108</v>
      </c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4"/>
      <c r="W69" s="115"/>
      <c r="X69" s="116"/>
      <c r="Y69" s="116"/>
      <c r="Z69" s="117"/>
      <c r="AA69" s="118"/>
      <c r="AB69" s="118"/>
      <c r="AC69" s="119"/>
      <c r="AD69" s="117"/>
      <c r="AE69" s="118"/>
      <c r="AF69" s="118"/>
      <c r="AG69" s="119"/>
      <c r="AH69" s="36" t="str">
        <f t="shared" si="0"/>
        <v/>
      </c>
      <c r="AI69" s="36">
        <f t="shared" si="1"/>
        <v>15</v>
      </c>
    </row>
    <row r="70" spans="1:35" ht="15" customHeight="1" x14ac:dyDescent="0.15">
      <c r="A70" s="182"/>
      <c r="B70" s="183"/>
      <c r="C70" s="183"/>
      <c r="D70" s="183"/>
      <c r="E70" s="184"/>
      <c r="F70" s="113"/>
      <c r="G70" s="114"/>
      <c r="H70" s="13" t="s">
        <v>109</v>
      </c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4"/>
      <c r="W70" s="115"/>
      <c r="X70" s="116"/>
      <c r="Y70" s="116"/>
      <c r="Z70" s="117"/>
      <c r="AA70" s="118"/>
      <c r="AB70" s="118"/>
      <c r="AC70" s="119"/>
      <c r="AD70" s="117"/>
      <c r="AE70" s="118"/>
      <c r="AF70" s="118"/>
      <c r="AG70" s="119"/>
      <c r="AH70" s="36" t="str">
        <f t="shared" si="0"/>
        <v/>
      </c>
      <c r="AI70" s="36">
        <f t="shared" si="1"/>
        <v>16</v>
      </c>
    </row>
    <row r="71" spans="1:35" ht="15" customHeight="1" x14ac:dyDescent="0.15">
      <c r="A71" s="182"/>
      <c r="B71" s="183"/>
      <c r="C71" s="183"/>
      <c r="D71" s="183"/>
      <c r="E71" s="184"/>
      <c r="F71" s="113"/>
      <c r="G71" s="114"/>
      <c r="H71" s="13" t="s">
        <v>110</v>
      </c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4"/>
      <c r="W71" s="115"/>
      <c r="X71" s="116"/>
      <c r="Y71" s="116"/>
      <c r="Z71" s="117"/>
      <c r="AA71" s="118"/>
      <c r="AB71" s="118"/>
      <c r="AC71" s="119"/>
      <c r="AD71" s="117"/>
      <c r="AE71" s="118"/>
      <c r="AF71" s="118"/>
      <c r="AG71" s="119"/>
      <c r="AH71" s="36" t="str">
        <f t="shared" si="0"/>
        <v/>
      </c>
      <c r="AI71" s="36">
        <f t="shared" si="1"/>
        <v>17</v>
      </c>
    </row>
    <row r="72" spans="1:35" ht="15" customHeight="1" x14ac:dyDescent="0.15">
      <c r="A72" s="182"/>
      <c r="B72" s="183"/>
      <c r="C72" s="183"/>
      <c r="D72" s="183"/>
      <c r="E72" s="184"/>
      <c r="F72" s="113"/>
      <c r="G72" s="114"/>
      <c r="H72" s="13" t="s">
        <v>111</v>
      </c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4"/>
      <c r="W72" s="115"/>
      <c r="X72" s="116"/>
      <c r="Y72" s="116"/>
      <c r="Z72" s="117"/>
      <c r="AA72" s="118"/>
      <c r="AB72" s="118"/>
      <c r="AC72" s="119"/>
      <c r="AD72" s="117"/>
      <c r="AE72" s="118"/>
      <c r="AF72" s="118"/>
      <c r="AG72" s="119"/>
      <c r="AH72" s="36" t="str">
        <f t="shared" si="0"/>
        <v/>
      </c>
      <c r="AI72" s="36">
        <f t="shared" si="1"/>
        <v>18</v>
      </c>
    </row>
    <row r="73" spans="1:35" ht="15" customHeight="1" x14ac:dyDescent="0.15">
      <c r="A73" s="182"/>
      <c r="B73" s="183"/>
      <c r="C73" s="183"/>
      <c r="D73" s="183"/>
      <c r="E73" s="184"/>
      <c r="F73" s="113"/>
      <c r="G73" s="114"/>
      <c r="H73" s="13" t="s">
        <v>112</v>
      </c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4"/>
      <c r="W73" s="115"/>
      <c r="X73" s="116"/>
      <c r="Y73" s="116"/>
      <c r="Z73" s="117"/>
      <c r="AA73" s="118"/>
      <c r="AB73" s="118"/>
      <c r="AC73" s="119"/>
      <c r="AD73" s="117"/>
      <c r="AE73" s="118"/>
      <c r="AF73" s="118"/>
      <c r="AG73" s="119"/>
      <c r="AH73" s="36" t="str">
        <f t="shared" si="0"/>
        <v/>
      </c>
      <c r="AI73" s="36">
        <f t="shared" si="1"/>
        <v>19</v>
      </c>
    </row>
    <row r="74" spans="1:35" ht="15" customHeight="1" x14ac:dyDescent="0.15">
      <c r="A74" s="182"/>
      <c r="B74" s="183"/>
      <c r="C74" s="183"/>
      <c r="D74" s="183"/>
      <c r="E74" s="184"/>
      <c r="F74" s="113"/>
      <c r="G74" s="114"/>
      <c r="H74" s="13" t="s">
        <v>113</v>
      </c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4"/>
      <c r="W74" s="115"/>
      <c r="X74" s="116"/>
      <c r="Y74" s="116"/>
      <c r="Z74" s="117"/>
      <c r="AA74" s="118"/>
      <c r="AB74" s="118"/>
      <c r="AC74" s="119"/>
      <c r="AD74" s="117"/>
      <c r="AE74" s="118"/>
      <c r="AF74" s="118"/>
      <c r="AG74" s="119"/>
      <c r="AH74" s="36" t="str">
        <f t="shared" si="0"/>
        <v/>
      </c>
      <c r="AI74" s="36">
        <f t="shared" si="1"/>
        <v>20</v>
      </c>
    </row>
    <row r="75" spans="1:35" ht="15" customHeight="1" x14ac:dyDescent="0.15">
      <c r="A75" s="182"/>
      <c r="B75" s="183"/>
      <c r="C75" s="183"/>
      <c r="D75" s="183"/>
      <c r="E75" s="184"/>
      <c r="F75" s="113"/>
      <c r="G75" s="114"/>
      <c r="H75" s="13" t="s">
        <v>114</v>
      </c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4"/>
      <c r="W75" s="115"/>
      <c r="X75" s="116"/>
      <c r="Y75" s="116"/>
      <c r="Z75" s="117"/>
      <c r="AA75" s="118"/>
      <c r="AB75" s="118"/>
      <c r="AC75" s="119"/>
      <c r="AD75" s="117"/>
      <c r="AE75" s="118"/>
      <c r="AF75" s="118"/>
      <c r="AG75" s="119"/>
      <c r="AH75" s="36" t="str">
        <f t="shared" si="0"/>
        <v/>
      </c>
      <c r="AI75" s="36">
        <f t="shared" si="1"/>
        <v>21</v>
      </c>
    </row>
    <row r="76" spans="1:35" ht="15" customHeight="1" x14ac:dyDescent="0.15">
      <c r="A76" s="182"/>
      <c r="B76" s="183"/>
      <c r="C76" s="183"/>
      <c r="D76" s="183"/>
      <c r="E76" s="184"/>
      <c r="F76" s="113"/>
      <c r="G76" s="114"/>
      <c r="H76" s="13" t="s">
        <v>115</v>
      </c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4"/>
      <c r="W76" s="115"/>
      <c r="X76" s="116"/>
      <c r="Y76" s="116"/>
      <c r="Z76" s="117"/>
      <c r="AA76" s="118"/>
      <c r="AB76" s="118"/>
      <c r="AC76" s="119"/>
      <c r="AD76" s="117"/>
      <c r="AE76" s="118"/>
      <c r="AF76" s="118"/>
      <c r="AG76" s="119"/>
      <c r="AH76" s="36" t="str">
        <f t="shared" si="0"/>
        <v/>
      </c>
      <c r="AI76" s="36">
        <f t="shared" si="1"/>
        <v>22</v>
      </c>
    </row>
    <row r="77" spans="1:35" ht="15" customHeight="1" x14ac:dyDescent="0.15">
      <c r="A77" s="52"/>
      <c r="B77" s="53"/>
      <c r="C77" s="53"/>
      <c r="D77" s="53"/>
      <c r="E77" s="56"/>
      <c r="F77" s="113"/>
      <c r="G77" s="114"/>
      <c r="H77" s="13" t="s">
        <v>116</v>
      </c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4"/>
      <c r="W77" s="115"/>
      <c r="X77" s="116"/>
      <c r="Y77" s="116"/>
      <c r="Z77" s="117"/>
      <c r="AA77" s="118"/>
      <c r="AB77" s="118"/>
      <c r="AC77" s="119"/>
      <c r="AD77" s="117"/>
      <c r="AE77" s="118"/>
      <c r="AF77" s="118"/>
      <c r="AG77" s="119"/>
      <c r="AH77" s="36" t="str">
        <f t="shared" si="0"/>
        <v/>
      </c>
      <c r="AI77" s="36">
        <f t="shared" si="1"/>
        <v>23</v>
      </c>
    </row>
    <row r="78" spans="1:35" ht="15" customHeight="1" x14ac:dyDescent="0.15">
      <c r="A78" s="52"/>
      <c r="B78" s="53"/>
      <c r="C78" s="53"/>
      <c r="D78" s="53"/>
      <c r="E78" s="56"/>
      <c r="F78" s="113"/>
      <c r="G78" s="114"/>
      <c r="H78" s="13" t="s">
        <v>117</v>
      </c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4"/>
      <c r="W78" s="115"/>
      <c r="X78" s="116"/>
      <c r="Y78" s="116"/>
      <c r="Z78" s="117"/>
      <c r="AA78" s="118"/>
      <c r="AB78" s="118"/>
      <c r="AC78" s="119"/>
      <c r="AD78" s="117"/>
      <c r="AE78" s="118"/>
      <c r="AF78" s="118"/>
      <c r="AG78" s="119"/>
      <c r="AH78" s="36" t="str">
        <f t="shared" si="0"/>
        <v/>
      </c>
      <c r="AI78" s="36">
        <f t="shared" si="1"/>
        <v>24</v>
      </c>
    </row>
    <row r="79" spans="1:35" ht="15" customHeight="1" x14ac:dyDescent="0.15">
      <c r="A79" s="52"/>
      <c r="B79" s="53"/>
      <c r="C79" s="53"/>
      <c r="D79" s="53"/>
      <c r="E79" s="56"/>
      <c r="F79" s="113"/>
      <c r="G79" s="114"/>
      <c r="H79" s="13" t="s">
        <v>118</v>
      </c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4"/>
      <c r="W79" s="115"/>
      <c r="X79" s="116"/>
      <c r="Y79" s="116"/>
      <c r="Z79" s="117"/>
      <c r="AA79" s="118"/>
      <c r="AB79" s="118"/>
      <c r="AC79" s="119"/>
      <c r="AD79" s="117"/>
      <c r="AE79" s="118"/>
      <c r="AF79" s="118"/>
      <c r="AG79" s="119"/>
      <c r="AH79" s="36" t="str">
        <f t="shared" si="0"/>
        <v/>
      </c>
      <c r="AI79" s="36">
        <f t="shared" si="1"/>
        <v>25</v>
      </c>
    </row>
    <row r="80" spans="1:35" ht="15" customHeight="1" x14ac:dyDescent="0.15">
      <c r="A80" s="52"/>
      <c r="B80" s="53"/>
      <c r="C80" s="53"/>
      <c r="D80" s="53"/>
      <c r="E80" s="53"/>
      <c r="F80" s="113"/>
      <c r="G80" s="114"/>
      <c r="H80" s="13" t="s">
        <v>119</v>
      </c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4"/>
      <c r="W80" s="115"/>
      <c r="X80" s="116"/>
      <c r="Y80" s="116"/>
      <c r="Z80" s="117"/>
      <c r="AA80" s="118"/>
      <c r="AB80" s="118"/>
      <c r="AC80" s="119"/>
      <c r="AD80" s="117"/>
      <c r="AE80" s="118"/>
      <c r="AF80" s="118"/>
      <c r="AG80" s="119"/>
      <c r="AH80" s="36" t="str">
        <f t="shared" si="0"/>
        <v/>
      </c>
      <c r="AI80" s="36">
        <f t="shared" si="1"/>
        <v>26</v>
      </c>
    </row>
    <row r="81" spans="1:35" ht="15" customHeight="1" x14ac:dyDescent="0.15">
      <c r="A81" s="52"/>
      <c r="B81" s="53"/>
      <c r="C81" s="53"/>
      <c r="D81" s="53"/>
      <c r="E81" s="53"/>
      <c r="F81" s="113"/>
      <c r="G81" s="114"/>
      <c r="H81" s="13" t="s">
        <v>120</v>
      </c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4"/>
      <c r="W81" s="115"/>
      <c r="X81" s="116"/>
      <c r="Y81" s="116"/>
      <c r="Z81" s="117"/>
      <c r="AA81" s="118"/>
      <c r="AB81" s="118"/>
      <c r="AC81" s="119"/>
      <c r="AD81" s="117"/>
      <c r="AE81" s="118"/>
      <c r="AF81" s="118"/>
      <c r="AG81" s="119"/>
      <c r="AH81" s="36" t="str">
        <f t="shared" si="0"/>
        <v/>
      </c>
      <c r="AI81" s="36">
        <f t="shared" si="1"/>
        <v>27</v>
      </c>
    </row>
    <row r="82" spans="1:35" ht="15" customHeight="1" x14ac:dyDescent="0.15">
      <c r="A82" s="52"/>
      <c r="B82" s="53"/>
      <c r="C82" s="53"/>
      <c r="D82" s="53"/>
      <c r="E82" s="53"/>
      <c r="F82" s="113"/>
      <c r="G82" s="114"/>
      <c r="H82" s="13" t="s">
        <v>66</v>
      </c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4"/>
      <c r="W82" s="115"/>
      <c r="X82" s="116"/>
      <c r="Y82" s="116"/>
      <c r="Z82" s="117"/>
      <c r="AA82" s="118"/>
      <c r="AB82" s="118"/>
      <c r="AC82" s="119"/>
      <c r="AD82" s="117"/>
      <c r="AE82" s="118"/>
      <c r="AF82" s="118"/>
      <c r="AG82" s="119"/>
      <c r="AH82" s="36" t="str">
        <f t="shared" ref="AH82" si="2">IF(F82="","",VLOOKUP(F82,$G$114:$Q$115,11,FALSE))</f>
        <v/>
      </c>
      <c r="AI82" s="36">
        <f t="shared" ref="AI82" si="3">VLOOKUP(H82,$G$117:$Q$144,11,FALSE)</f>
        <v>28</v>
      </c>
    </row>
    <row r="83" spans="1:35" ht="15" customHeight="1" thickBot="1" x14ac:dyDescent="0.2">
      <c r="A83" s="54"/>
      <c r="B83" s="55"/>
      <c r="C83" s="55"/>
      <c r="D83" s="55"/>
      <c r="E83" s="55"/>
      <c r="F83" s="217"/>
      <c r="G83" s="218"/>
      <c r="H83" s="13" t="s">
        <v>233</v>
      </c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4"/>
      <c r="W83" s="115"/>
      <c r="X83" s="116"/>
      <c r="Y83" s="116"/>
      <c r="Z83" s="117"/>
      <c r="AA83" s="118"/>
      <c r="AB83" s="118"/>
      <c r="AC83" s="119"/>
      <c r="AD83" s="117"/>
      <c r="AE83" s="118"/>
      <c r="AF83" s="118"/>
      <c r="AG83" s="119"/>
      <c r="AH83" s="36" t="str">
        <f t="shared" si="0"/>
        <v/>
      </c>
      <c r="AI83" s="36" t="e">
        <f t="shared" si="1"/>
        <v>#N/A</v>
      </c>
    </row>
    <row r="84" spans="1:35" ht="9.9499999999999993" customHeight="1" x14ac:dyDescent="0.15">
      <c r="A84" s="12"/>
      <c r="B84" s="12"/>
      <c r="C84" s="12"/>
      <c r="D84" s="12"/>
      <c r="E84" s="12"/>
      <c r="F84" s="2"/>
      <c r="G84" s="2"/>
      <c r="H84" s="12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</row>
    <row r="85" spans="1:35" ht="15" customHeight="1" x14ac:dyDescent="0.15">
      <c r="A85" s="249" t="s">
        <v>88</v>
      </c>
      <c r="B85" s="174"/>
      <c r="C85" s="174"/>
      <c r="D85" s="174"/>
      <c r="E85" s="175"/>
      <c r="F85" s="18"/>
      <c r="G85" s="19" t="s">
        <v>37</v>
      </c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8" t="s">
        <v>39</v>
      </c>
      <c r="V85" s="19"/>
      <c r="W85" s="206" t="s">
        <v>38</v>
      </c>
      <c r="X85" s="207"/>
      <c r="Y85" s="208"/>
      <c r="Z85" s="206" t="s">
        <v>198</v>
      </c>
      <c r="AA85" s="207"/>
      <c r="AB85" s="207"/>
      <c r="AC85" s="207"/>
      <c r="AD85" s="207"/>
      <c r="AE85" s="207"/>
      <c r="AF85" s="207"/>
      <c r="AG85" s="208"/>
    </row>
    <row r="86" spans="1:35" ht="15" customHeight="1" x14ac:dyDescent="0.15">
      <c r="A86" s="250"/>
      <c r="B86" s="251"/>
      <c r="C86" s="251"/>
      <c r="D86" s="251"/>
      <c r="E86" s="252"/>
      <c r="F86" s="206" t="s">
        <v>72</v>
      </c>
      <c r="G86" s="208"/>
      <c r="H86" s="212" t="s">
        <v>163</v>
      </c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197" t="str">
        <f>IF(AI86="","",VLOOKUP(AI86,$F$114:$G$115,2,FALSE))</f>
        <v>特定</v>
      </c>
      <c r="V86" s="199"/>
      <c r="W86" s="244">
        <f>IF(H86="","",VLOOKUP(H86,$H$55:$W$83,16,FALSE))</f>
        <v>900</v>
      </c>
      <c r="X86" s="245"/>
      <c r="Y86" s="245"/>
      <c r="Z86" s="246">
        <f>IF(H86="","",VLOOKUP(H86,$H$55:$Z$83,19,FALSE))</f>
        <v>1100000</v>
      </c>
      <c r="AA86" s="247"/>
      <c r="AB86" s="247"/>
      <c r="AC86" s="248"/>
      <c r="AD86" s="246">
        <f>IF(H86="","",VLOOKUP(H86,$H$55:$AD$83,23,FALSE))</f>
        <v>900000</v>
      </c>
      <c r="AE86" s="247"/>
      <c r="AF86" s="247"/>
      <c r="AG86" s="248"/>
      <c r="AH86" s="36" t="str">
        <f>IF(H86="","",VLOOKUP(H86,$G$117:$Q$144,11,FALSE))</f>
        <v>01</v>
      </c>
      <c r="AI86" s="36">
        <f>IF(H86="","",VLOOKUP(H86,$H$55:$AH$83,27,FALSE))</f>
        <v>2</v>
      </c>
    </row>
    <row r="87" spans="1:35" ht="15" customHeight="1" x14ac:dyDescent="0.15">
      <c r="A87" s="250"/>
      <c r="B87" s="251"/>
      <c r="C87" s="251"/>
      <c r="D87" s="251"/>
      <c r="E87" s="252"/>
      <c r="F87" s="206" t="s">
        <v>73</v>
      </c>
      <c r="G87" s="208"/>
      <c r="H87" s="212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197" t="str">
        <f>IF(AI87="","",VLOOKUP(AI87,$F$114:$G$115,2,FALSE))</f>
        <v/>
      </c>
      <c r="V87" s="199"/>
      <c r="W87" s="244" t="str">
        <f>IF(H87="","",VLOOKUP(H87,$H$55:$W$83,16,FALSE))</f>
        <v/>
      </c>
      <c r="X87" s="245"/>
      <c r="Y87" s="245"/>
      <c r="Z87" s="246" t="str">
        <f>IF(H87="","",VLOOKUP(H87,$H$55:$Z$83,20,FALSE))</f>
        <v/>
      </c>
      <c r="AA87" s="247"/>
      <c r="AB87" s="247"/>
      <c r="AC87" s="248"/>
      <c r="AD87" s="246" t="str">
        <f>IF(L87="","",VLOOKUP(L87,$H$55:$Z$83,20,FALSE))</f>
        <v/>
      </c>
      <c r="AE87" s="247"/>
      <c r="AF87" s="247"/>
      <c r="AG87" s="248"/>
      <c r="AH87" s="36" t="str">
        <f>IF(H87="","",VLOOKUP(H87,$G$117:$Q$144,11,FALSE))</f>
        <v/>
      </c>
      <c r="AI87" s="36" t="str">
        <f>IF(H87="","",VLOOKUP(H87,$H$55:$AH$83,27,FALSE))</f>
        <v/>
      </c>
    </row>
    <row r="88" spans="1:35" ht="15" customHeight="1" x14ac:dyDescent="0.15">
      <c r="A88" s="250"/>
      <c r="B88" s="251"/>
      <c r="C88" s="251"/>
      <c r="D88" s="251"/>
      <c r="E88" s="252"/>
      <c r="F88" s="206" t="s">
        <v>74</v>
      </c>
      <c r="G88" s="208"/>
      <c r="H88" s="212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197" t="str">
        <f>IF(AI88="","",VLOOKUP(AI88,$F$114:$G$115,2,FALSE))</f>
        <v/>
      </c>
      <c r="V88" s="199"/>
      <c r="W88" s="244" t="str">
        <f>IF(H88="","",VLOOKUP(H88,$H$55:$W$83,16,FALSE))</f>
        <v/>
      </c>
      <c r="X88" s="245"/>
      <c r="Y88" s="245"/>
      <c r="Z88" s="246" t="str">
        <f>IF(H88="","",VLOOKUP(H88,$H$55:$Z$83,20,FALSE))</f>
        <v/>
      </c>
      <c r="AA88" s="247"/>
      <c r="AB88" s="247"/>
      <c r="AC88" s="248"/>
      <c r="AD88" s="246" t="str">
        <f>IF(L88="","",VLOOKUP(L88,$H$55:$Z$83,20,FALSE))</f>
        <v/>
      </c>
      <c r="AE88" s="247"/>
      <c r="AF88" s="247"/>
      <c r="AG88" s="248"/>
      <c r="AH88" s="36" t="str">
        <f>IF(H88="","",VLOOKUP(H88,$G$117:$Q$144,11,FALSE))</f>
        <v/>
      </c>
      <c r="AI88" s="36" t="str">
        <f>IF(H88="","",VLOOKUP(H88,$H$55:$AH$83,27,FALSE))</f>
        <v/>
      </c>
    </row>
    <row r="89" spans="1:35" ht="15" customHeight="1" x14ac:dyDescent="0.15">
      <c r="A89" s="250"/>
      <c r="B89" s="251"/>
      <c r="C89" s="251"/>
      <c r="D89" s="251"/>
      <c r="E89" s="252"/>
      <c r="F89" s="206" t="s">
        <v>75</v>
      </c>
      <c r="G89" s="208"/>
      <c r="H89" s="212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197" t="str">
        <f>IF(AI89="","",VLOOKUP(AI89,$F$114:$G$115,2,FALSE))</f>
        <v/>
      </c>
      <c r="V89" s="199"/>
      <c r="W89" s="244" t="str">
        <f>IF(H89="","",VLOOKUP(H89,$H$55:$W$83,16,FALSE))</f>
        <v/>
      </c>
      <c r="X89" s="245"/>
      <c r="Y89" s="245"/>
      <c r="Z89" s="246" t="str">
        <f>IF(H89="","",VLOOKUP(H89,$H$55:$Z$83,20,FALSE))</f>
        <v/>
      </c>
      <c r="AA89" s="247"/>
      <c r="AB89" s="247"/>
      <c r="AC89" s="248"/>
      <c r="AD89" s="246" t="str">
        <f>IF(L89="","",VLOOKUP(L89,$H$55:$Z$83,20,FALSE))</f>
        <v/>
      </c>
      <c r="AE89" s="247"/>
      <c r="AF89" s="247"/>
      <c r="AG89" s="248"/>
      <c r="AH89" s="36" t="str">
        <f>IF(H89="","",VLOOKUP(H89,$G$117:$Q$144,11,FALSE))</f>
        <v/>
      </c>
      <c r="AI89" s="36" t="str">
        <f>IF(H89="","",VLOOKUP(H89,$H$55:$AH$83,27,FALSE))</f>
        <v/>
      </c>
    </row>
    <row r="90" spans="1:35" ht="15" customHeight="1" x14ac:dyDescent="0.15">
      <c r="A90" s="176"/>
      <c r="B90" s="177"/>
      <c r="C90" s="177"/>
      <c r="D90" s="177"/>
      <c r="E90" s="178"/>
      <c r="F90" s="206" t="s">
        <v>76</v>
      </c>
      <c r="G90" s="208"/>
      <c r="H90" s="212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197" t="str">
        <f>IF(AI90="","",VLOOKUP(AI90,$F$114:$G$115,2,FALSE))</f>
        <v/>
      </c>
      <c r="V90" s="199"/>
      <c r="W90" s="244" t="str">
        <f>IF(H90="","",VLOOKUP(H90,$H$55:$W$83,16,FALSE))</f>
        <v/>
      </c>
      <c r="X90" s="245"/>
      <c r="Y90" s="245"/>
      <c r="Z90" s="246" t="str">
        <f>IF(H90="","",VLOOKUP(H90,$H$55:$Z$83,20,FALSE))</f>
        <v/>
      </c>
      <c r="AA90" s="247"/>
      <c r="AB90" s="247"/>
      <c r="AC90" s="248"/>
      <c r="AD90" s="246" t="str">
        <f>IF(L90="","",VLOOKUP(L90,$H$55:$Z$83,20,FALSE))</f>
        <v/>
      </c>
      <c r="AE90" s="247"/>
      <c r="AF90" s="247"/>
      <c r="AG90" s="248"/>
      <c r="AH90" s="36" t="str">
        <f>IF(H90="","",VLOOKUP(H90,$G$117:$Q$144,11,FALSE))</f>
        <v/>
      </c>
      <c r="AI90" s="36" t="str">
        <f>IF(H90="","",VLOOKUP(H90,$H$55:$AH$83,27,FALSE))</f>
        <v/>
      </c>
    </row>
    <row r="91" spans="1:35" ht="9.9499999999999993" customHeight="1" x14ac:dyDescent="0.15">
      <c r="A91" s="12"/>
      <c r="B91" s="12"/>
      <c r="C91" s="12"/>
      <c r="D91" s="12"/>
      <c r="E91" s="12"/>
      <c r="F91" s="12"/>
      <c r="G91" s="12"/>
      <c r="H91" s="12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</row>
    <row r="92" spans="1:35" ht="15" customHeight="1" x14ac:dyDescent="0.15">
      <c r="A92" s="191" t="s">
        <v>191</v>
      </c>
      <c r="B92" s="192"/>
      <c r="C92" s="192"/>
      <c r="D92" s="192"/>
      <c r="E92" s="193"/>
      <c r="F92" s="117">
        <v>758</v>
      </c>
      <c r="G92" s="118"/>
      <c r="H92" s="118"/>
      <c r="I92" s="118"/>
      <c r="J92" s="118"/>
      <c r="K92" s="118"/>
      <c r="L92" s="119"/>
      <c r="M92" s="197" t="s">
        <v>168</v>
      </c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9"/>
    </row>
    <row r="93" spans="1:35" ht="15" customHeight="1" x14ac:dyDescent="0.15">
      <c r="A93" s="253" t="s">
        <v>192</v>
      </c>
      <c r="B93" s="254"/>
      <c r="C93" s="254"/>
      <c r="D93" s="254"/>
      <c r="E93" s="255"/>
      <c r="F93" s="256">
        <v>540</v>
      </c>
      <c r="G93" s="257"/>
      <c r="H93" s="257"/>
      <c r="I93" s="257"/>
      <c r="J93" s="257"/>
      <c r="K93" s="257"/>
      <c r="L93" s="258"/>
      <c r="M93" s="197" t="s">
        <v>68</v>
      </c>
      <c r="N93" s="199"/>
      <c r="O93" s="188">
        <v>10</v>
      </c>
      <c r="P93" s="189"/>
      <c r="Q93" s="189"/>
      <c r="R93" s="189"/>
      <c r="S93" s="190"/>
      <c r="T93" s="197" t="s">
        <v>69</v>
      </c>
      <c r="U93" s="199"/>
      <c r="V93" s="188">
        <v>8</v>
      </c>
      <c r="W93" s="189"/>
      <c r="X93" s="189"/>
      <c r="Y93" s="189"/>
      <c r="Z93" s="190"/>
      <c r="AA93" s="215" t="s">
        <v>9</v>
      </c>
      <c r="AB93" s="216"/>
      <c r="AC93" s="188">
        <v>3</v>
      </c>
      <c r="AD93" s="189"/>
      <c r="AE93" s="189"/>
      <c r="AF93" s="189"/>
      <c r="AG93" s="190"/>
    </row>
    <row r="94" spans="1:35" ht="15" customHeight="1" x14ac:dyDescent="0.15">
      <c r="A94" s="253" t="s">
        <v>193</v>
      </c>
      <c r="B94" s="254"/>
      <c r="C94" s="254"/>
      <c r="D94" s="254"/>
      <c r="E94" s="255"/>
      <c r="F94" s="256">
        <v>1220</v>
      </c>
      <c r="G94" s="257"/>
      <c r="H94" s="257"/>
      <c r="I94" s="257"/>
      <c r="J94" s="257"/>
      <c r="K94" s="257"/>
      <c r="L94" s="258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5" ht="15" customHeight="1" x14ac:dyDescent="0.15">
      <c r="Z95" s="1"/>
      <c r="AA95" s="185" t="s">
        <v>82</v>
      </c>
      <c r="AB95" s="5"/>
      <c r="AC95" s="5"/>
      <c r="AD95" s="5"/>
      <c r="AE95" s="5"/>
      <c r="AF95" s="5"/>
      <c r="AG95" s="9"/>
    </row>
    <row r="96" spans="1:35" ht="15" customHeight="1" x14ac:dyDescent="0.15">
      <c r="A96" s="8" t="s">
        <v>172</v>
      </c>
      <c r="Z96" s="32"/>
      <c r="AA96" s="186"/>
      <c r="AB96" s="1"/>
      <c r="AC96" s="1"/>
      <c r="AD96" s="1"/>
      <c r="AE96" s="1"/>
      <c r="AF96" s="1"/>
      <c r="AG96" s="10"/>
    </row>
    <row r="97" spans="1:33" ht="15" customHeight="1" x14ac:dyDescent="0.15">
      <c r="A97" s="8" t="s">
        <v>85</v>
      </c>
      <c r="Z97" s="32"/>
      <c r="AA97" s="186"/>
      <c r="AB97" s="1"/>
      <c r="AC97" s="1"/>
      <c r="AD97" s="1"/>
      <c r="AE97" s="1"/>
      <c r="AF97" s="1"/>
      <c r="AG97" s="10"/>
    </row>
    <row r="98" spans="1:33" ht="15" customHeight="1" x14ac:dyDescent="0.15">
      <c r="Z98" s="32"/>
      <c r="AA98" s="186"/>
      <c r="AB98" s="1"/>
      <c r="AC98" s="1"/>
      <c r="AD98" s="1"/>
      <c r="AE98" s="1"/>
      <c r="AF98" s="1"/>
      <c r="AG98" s="10"/>
    </row>
    <row r="99" spans="1:33" ht="15" customHeight="1" x14ac:dyDescent="0.15">
      <c r="Z99" s="32"/>
      <c r="AA99" s="186"/>
      <c r="AB99" s="1"/>
      <c r="AC99" s="1"/>
      <c r="AD99" s="1"/>
      <c r="AE99" s="1"/>
      <c r="AF99" s="1"/>
      <c r="AG99" s="10"/>
    </row>
    <row r="100" spans="1:33" ht="15" customHeight="1" x14ac:dyDescent="0.15">
      <c r="Z100" s="32"/>
      <c r="AA100" s="187"/>
      <c r="AB100" s="7"/>
      <c r="AC100" s="7"/>
      <c r="AD100" s="7"/>
      <c r="AE100" s="7"/>
      <c r="AF100" s="7"/>
      <c r="AG100" s="11"/>
    </row>
    <row r="101" spans="1:33" ht="11.25" customHeight="1" x14ac:dyDescent="0.15">
      <c r="Z101" s="32"/>
      <c r="AA101" s="33"/>
      <c r="AB101" s="1"/>
      <c r="AC101" s="1"/>
      <c r="AD101" s="1"/>
      <c r="AE101" s="1"/>
      <c r="AF101" s="1"/>
      <c r="AG101" s="1"/>
    </row>
    <row r="102" spans="1:33" hidden="1" x14ac:dyDescent="0.15">
      <c r="A102" s="8" t="s">
        <v>24</v>
      </c>
      <c r="F102" s="8">
        <v>1</v>
      </c>
      <c r="G102" s="8" t="s">
        <v>26</v>
      </c>
      <c r="Q102" s="8">
        <v>1</v>
      </c>
    </row>
    <row r="103" spans="1:33" hidden="1" x14ac:dyDescent="0.15">
      <c r="F103" s="8">
        <v>2</v>
      </c>
      <c r="G103" s="8" t="s">
        <v>27</v>
      </c>
      <c r="Q103" s="8">
        <v>2</v>
      </c>
    </row>
    <row r="104" spans="1:33" hidden="1" x14ac:dyDescent="0.15">
      <c r="F104" s="8" t="s">
        <v>173</v>
      </c>
    </row>
    <row r="105" spans="1:33" hidden="1" x14ac:dyDescent="0.15">
      <c r="A105" s="8" t="s">
        <v>25</v>
      </c>
      <c r="F105" s="8">
        <v>1</v>
      </c>
      <c r="G105" s="8" t="s">
        <v>214</v>
      </c>
      <c r="Q105" s="8">
        <v>1</v>
      </c>
    </row>
    <row r="106" spans="1:33" hidden="1" x14ac:dyDescent="0.15">
      <c r="F106" s="8">
        <v>2</v>
      </c>
      <c r="G106" s="8" t="s">
        <v>215</v>
      </c>
      <c r="Q106" s="8">
        <v>2</v>
      </c>
    </row>
    <row r="107" spans="1:33" hidden="1" x14ac:dyDescent="0.15">
      <c r="F107" s="8">
        <v>3</v>
      </c>
      <c r="G107" s="8" t="s">
        <v>216</v>
      </c>
      <c r="Q107" s="8">
        <v>3</v>
      </c>
    </row>
    <row r="108" spans="1:33" hidden="1" x14ac:dyDescent="0.15">
      <c r="F108" s="8">
        <v>4</v>
      </c>
      <c r="G108" s="8" t="s">
        <v>217</v>
      </c>
      <c r="Q108" s="8">
        <v>4</v>
      </c>
    </row>
    <row r="109" spans="1:33" hidden="1" x14ac:dyDescent="0.15">
      <c r="F109" s="8">
        <v>5</v>
      </c>
      <c r="Q109" s="8">
        <v>5</v>
      </c>
    </row>
    <row r="110" spans="1:33" hidden="1" x14ac:dyDescent="0.15"/>
    <row r="111" spans="1:33" hidden="1" x14ac:dyDescent="0.15">
      <c r="A111" s="8" t="s">
        <v>79</v>
      </c>
      <c r="F111" s="8">
        <v>1</v>
      </c>
      <c r="G111" s="8" t="s">
        <v>22</v>
      </c>
      <c r="Q111" s="8">
        <v>1</v>
      </c>
    </row>
    <row r="112" spans="1:33" hidden="1" x14ac:dyDescent="0.15">
      <c r="F112" s="8">
        <v>2</v>
      </c>
      <c r="G112" s="8" t="s">
        <v>16</v>
      </c>
      <c r="Q112" s="8">
        <v>2</v>
      </c>
    </row>
    <row r="113" spans="1:17" hidden="1" x14ac:dyDescent="0.15"/>
    <row r="114" spans="1:17" hidden="1" x14ac:dyDescent="0.15">
      <c r="A114" s="8" t="s">
        <v>80</v>
      </c>
      <c r="F114" s="8">
        <v>1</v>
      </c>
      <c r="G114" s="8" t="s">
        <v>17</v>
      </c>
      <c r="Q114" s="8">
        <v>1</v>
      </c>
    </row>
    <row r="115" spans="1:17" hidden="1" x14ac:dyDescent="0.15">
      <c r="F115" s="8">
        <v>2</v>
      </c>
      <c r="G115" s="8" t="s">
        <v>18</v>
      </c>
      <c r="Q115" s="8">
        <v>2</v>
      </c>
    </row>
    <row r="116" spans="1:17" hidden="1" x14ac:dyDescent="0.15"/>
    <row r="117" spans="1:17" hidden="1" x14ac:dyDescent="0.15">
      <c r="A117" s="8" t="s">
        <v>70</v>
      </c>
      <c r="F117" s="8">
        <v>1</v>
      </c>
      <c r="G117" s="1" t="s">
        <v>121</v>
      </c>
      <c r="Q117" s="34" t="s">
        <v>122</v>
      </c>
    </row>
    <row r="118" spans="1:17" hidden="1" x14ac:dyDescent="0.15">
      <c r="F118" s="8">
        <v>2</v>
      </c>
      <c r="G118" s="1" t="s">
        <v>123</v>
      </c>
      <c r="Q118" s="34" t="s">
        <v>124</v>
      </c>
    </row>
    <row r="119" spans="1:17" hidden="1" x14ac:dyDescent="0.15">
      <c r="F119" s="8">
        <v>3</v>
      </c>
      <c r="G119" s="1" t="s">
        <v>125</v>
      </c>
      <c r="Q119" s="34" t="s">
        <v>126</v>
      </c>
    </row>
    <row r="120" spans="1:17" hidden="1" x14ac:dyDescent="0.15">
      <c r="F120" s="8">
        <v>4</v>
      </c>
      <c r="G120" s="1" t="s">
        <v>127</v>
      </c>
      <c r="Q120" s="34" t="s">
        <v>128</v>
      </c>
    </row>
    <row r="121" spans="1:17" hidden="1" x14ac:dyDescent="0.15">
      <c r="F121" s="8">
        <v>5</v>
      </c>
      <c r="G121" s="1" t="s">
        <v>129</v>
      </c>
      <c r="Q121" s="34" t="s">
        <v>130</v>
      </c>
    </row>
    <row r="122" spans="1:17" hidden="1" x14ac:dyDescent="0.15">
      <c r="F122" s="8">
        <v>6</v>
      </c>
      <c r="G122" s="1" t="s">
        <v>131</v>
      </c>
      <c r="Q122" s="34" t="s">
        <v>132</v>
      </c>
    </row>
    <row r="123" spans="1:17" hidden="1" x14ac:dyDescent="0.15">
      <c r="F123" s="8">
        <v>7</v>
      </c>
      <c r="G123" s="1" t="s">
        <v>133</v>
      </c>
      <c r="Q123" s="34" t="s">
        <v>134</v>
      </c>
    </row>
    <row r="124" spans="1:17" hidden="1" x14ac:dyDescent="0.15">
      <c r="F124" s="8">
        <v>8</v>
      </c>
      <c r="G124" s="1" t="s">
        <v>135</v>
      </c>
      <c r="Q124" s="34" t="s">
        <v>136</v>
      </c>
    </row>
    <row r="125" spans="1:17" hidden="1" x14ac:dyDescent="0.15">
      <c r="F125" s="8">
        <v>9</v>
      </c>
      <c r="G125" s="1" t="s">
        <v>137</v>
      </c>
      <c r="Q125" s="34" t="s">
        <v>138</v>
      </c>
    </row>
    <row r="126" spans="1:17" hidden="1" x14ac:dyDescent="0.15">
      <c r="F126" s="8">
        <v>10</v>
      </c>
      <c r="G126" s="1" t="s">
        <v>139</v>
      </c>
      <c r="Q126" s="34">
        <v>10</v>
      </c>
    </row>
    <row r="127" spans="1:17" hidden="1" x14ac:dyDescent="0.15">
      <c r="F127" s="8">
        <v>11</v>
      </c>
      <c r="G127" s="1" t="s">
        <v>140</v>
      </c>
      <c r="Q127" s="34">
        <v>11</v>
      </c>
    </row>
    <row r="128" spans="1:17" hidden="1" x14ac:dyDescent="0.15">
      <c r="F128" s="8">
        <v>12</v>
      </c>
      <c r="G128" s="1" t="s">
        <v>141</v>
      </c>
      <c r="Q128" s="34">
        <v>12</v>
      </c>
    </row>
    <row r="129" spans="6:17" hidden="1" x14ac:dyDescent="0.15">
      <c r="F129" s="8">
        <v>13</v>
      </c>
      <c r="G129" s="1" t="s">
        <v>142</v>
      </c>
      <c r="Q129" s="34">
        <v>13</v>
      </c>
    </row>
    <row r="130" spans="6:17" hidden="1" x14ac:dyDescent="0.15">
      <c r="F130" s="8">
        <v>14</v>
      </c>
      <c r="G130" s="1" t="s">
        <v>143</v>
      </c>
      <c r="Q130" s="34">
        <v>14</v>
      </c>
    </row>
    <row r="131" spans="6:17" hidden="1" x14ac:dyDescent="0.15">
      <c r="F131" s="8">
        <v>15</v>
      </c>
      <c r="G131" s="1" t="s">
        <v>144</v>
      </c>
      <c r="Q131" s="34">
        <v>15</v>
      </c>
    </row>
    <row r="132" spans="6:17" hidden="1" x14ac:dyDescent="0.15">
      <c r="F132" s="8">
        <v>16</v>
      </c>
      <c r="G132" s="1" t="s">
        <v>145</v>
      </c>
      <c r="Q132" s="34">
        <v>16</v>
      </c>
    </row>
    <row r="133" spans="6:17" hidden="1" x14ac:dyDescent="0.15">
      <c r="F133" s="8">
        <v>17</v>
      </c>
      <c r="G133" s="1" t="s">
        <v>146</v>
      </c>
      <c r="Q133" s="34">
        <v>17</v>
      </c>
    </row>
    <row r="134" spans="6:17" hidden="1" x14ac:dyDescent="0.15">
      <c r="F134" s="8">
        <v>18</v>
      </c>
      <c r="G134" s="1" t="s">
        <v>147</v>
      </c>
      <c r="Q134" s="34">
        <v>18</v>
      </c>
    </row>
    <row r="135" spans="6:17" hidden="1" x14ac:dyDescent="0.15">
      <c r="F135" s="8">
        <v>19</v>
      </c>
      <c r="G135" s="1" t="s">
        <v>148</v>
      </c>
      <c r="Q135" s="34">
        <v>19</v>
      </c>
    </row>
    <row r="136" spans="6:17" hidden="1" x14ac:dyDescent="0.15">
      <c r="F136" s="8">
        <v>20</v>
      </c>
      <c r="G136" s="1" t="s">
        <v>149</v>
      </c>
      <c r="Q136" s="34">
        <v>20</v>
      </c>
    </row>
    <row r="137" spans="6:17" hidden="1" x14ac:dyDescent="0.15">
      <c r="F137" s="8">
        <v>21</v>
      </c>
      <c r="G137" s="1" t="s">
        <v>150</v>
      </c>
      <c r="Q137" s="34">
        <v>21</v>
      </c>
    </row>
    <row r="138" spans="6:17" hidden="1" x14ac:dyDescent="0.15">
      <c r="F138" s="8">
        <v>22</v>
      </c>
      <c r="G138" s="1" t="s">
        <v>151</v>
      </c>
      <c r="Q138" s="34">
        <v>22</v>
      </c>
    </row>
    <row r="139" spans="6:17" hidden="1" x14ac:dyDescent="0.15">
      <c r="F139" s="8">
        <v>23</v>
      </c>
      <c r="G139" s="1" t="s">
        <v>152</v>
      </c>
      <c r="Q139" s="34">
        <v>23</v>
      </c>
    </row>
    <row r="140" spans="6:17" hidden="1" x14ac:dyDescent="0.15">
      <c r="F140" s="8">
        <v>24</v>
      </c>
      <c r="G140" s="1" t="s">
        <v>153</v>
      </c>
      <c r="Q140" s="34">
        <v>24</v>
      </c>
    </row>
    <row r="141" spans="6:17" hidden="1" x14ac:dyDescent="0.15">
      <c r="F141" s="8">
        <v>25</v>
      </c>
      <c r="G141" s="1" t="s">
        <v>154</v>
      </c>
      <c r="Q141" s="34">
        <v>25</v>
      </c>
    </row>
    <row r="142" spans="6:17" hidden="1" x14ac:dyDescent="0.15">
      <c r="F142" s="8">
        <v>26</v>
      </c>
      <c r="G142" s="1" t="s">
        <v>155</v>
      </c>
      <c r="Q142" s="34">
        <v>26</v>
      </c>
    </row>
    <row r="143" spans="6:17" hidden="1" x14ac:dyDescent="0.15">
      <c r="F143" s="8">
        <v>27</v>
      </c>
      <c r="G143" s="1" t="s">
        <v>156</v>
      </c>
      <c r="Q143" s="34">
        <v>27</v>
      </c>
    </row>
    <row r="144" spans="6:17" hidden="1" x14ac:dyDescent="0.15">
      <c r="F144" s="8">
        <v>28</v>
      </c>
      <c r="G144" s="1" t="s">
        <v>157</v>
      </c>
      <c r="Q144" s="34">
        <v>28</v>
      </c>
    </row>
  </sheetData>
  <sheetProtection password="C648" sheet="1" objects="1" scenarios="1" selectLockedCells="1"/>
  <mergeCells count="256">
    <mergeCell ref="A85:E90"/>
    <mergeCell ref="A94:E94"/>
    <mergeCell ref="F94:L94"/>
    <mergeCell ref="A92:E92"/>
    <mergeCell ref="F92:L92"/>
    <mergeCell ref="A93:E93"/>
    <mergeCell ref="F93:L93"/>
    <mergeCell ref="F86:G86"/>
    <mergeCell ref="F87:G87"/>
    <mergeCell ref="F88:G88"/>
    <mergeCell ref="H87:T87"/>
    <mergeCell ref="H86:T86"/>
    <mergeCell ref="W89:Y89"/>
    <mergeCell ref="Z89:AC89"/>
    <mergeCell ref="AD89:AG89"/>
    <mergeCell ref="W90:Y90"/>
    <mergeCell ref="Z90:AC90"/>
    <mergeCell ref="AD90:AG90"/>
    <mergeCell ref="W87:Y87"/>
    <mergeCell ref="Z87:AC87"/>
    <mergeCell ref="AD87:AG87"/>
    <mergeCell ref="W88:Y88"/>
    <mergeCell ref="Z88:AC88"/>
    <mergeCell ref="AD88:AG88"/>
    <mergeCell ref="W85:Y85"/>
    <mergeCell ref="Z85:AG85"/>
    <mergeCell ref="W86:Y86"/>
    <mergeCell ref="Z86:AC86"/>
    <mergeCell ref="AD86:AG86"/>
    <mergeCell ref="W81:Y81"/>
    <mergeCell ref="Z81:AC81"/>
    <mergeCell ref="AD81:AG81"/>
    <mergeCell ref="W83:Y83"/>
    <mergeCell ref="Z83:AC83"/>
    <mergeCell ref="AD83:AG83"/>
    <mergeCell ref="W79:Y79"/>
    <mergeCell ref="Z79:AC79"/>
    <mergeCell ref="AD79:AG79"/>
    <mergeCell ref="W80:Y80"/>
    <mergeCell ref="Z80:AC80"/>
    <mergeCell ref="AD80:AG80"/>
    <mergeCell ref="W77:Y77"/>
    <mergeCell ref="Z77:AC77"/>
    <mergeCell ref="AD77:AG77"/>
    <mergeCell ref="W78:Y78"/>
    <mergeCell ref="Z78:AC78"/>
    <mergeCell ref="AD78:AG78"/>
    <mergeCell ref="W75:Y75"/>
    <mergeCell ref="Z75:AC75"/>
    <mergeCell ref="AD75:AG75"/>
    <mergeCell ref="W76:Y76"/>
    <mergeCell ref="Z76:AC76"/>
    <mergeCell ref="AD76:AG76"/>
    <mergeCell ref="W73:Y73"/>
    <mergeCell ref="Z73:AC73"/>
    <mergeCell ref="AD73:AG73"/>
    <mergeCell ref="W74:Y74"/>
    <mergeCell ref="Z74:AC74"/>
    <mergeCell ref="AD74:AG74"/>
    <mergeCell ref="W71:Y71"/>
    <mergeCell ref="Z71:AC71"/>
    <mergeCell ref="AD71:AG71"/>
    <mergeCell ref="W72:Y72"/>
    <mergeCell ref="Z72:AC72"/>
    <mergeCell ref="AD72:AG72"/>
    <mergeCell ref="W69:Y69"/>
    <mergeCell ref="Z69:AC69"/>
    <mergeCell ref="AD69:AG69"/>
    <mergeCell ref="W70:Y70"/>
    <mergeCell ref="Z70:AC70"/>
    <mergeCell ref="AD70:AG70"/>
    <mergeCell ref="AD67:AG67"/>
    <mergeCell ref="W68:Y68"/>
    <mergeCell ref="Z68:AC68"/>
    <mergeCell ref="AD68:AG68"/>
    <mergeCell ref="Z67:AC67"/>
    <mergeCell ref="W67:Y67"/>
    <mergeCell ref="AD65:AG65"/>
    <mergeCell ref="W66:Y66"/>
    <mergeCell ref="Z66:AC66"/>
    <mergeCell ref="AD66:AG66"/>
    <mergeCell ref="Z65:AC65"/>
    <mergeCell ref="W65:Y65"/>
    <mergeCell ref="W64:Y64"/>
    <mergeCell ref="Z64:AC64"/>
    <mergeCell ref="AD64:AG64"/>
    <mergeCell ref="Z63:AC63"/>
    <mergeCell ref="W62:Y62"/>
    <mergeCell ref="Z62:AC62"/>
    <mergeCell ref="AD62:AG62"/>
    <mergeCell ref="AD63:AG63"/>
    <mergeCell ref="W60:Y60"/>
    <mergeCell ref="Z60:AC60"/>
    <mergeCell ref="AD60:AG60"/>
    <mergeCell ref="W61:Y61"/>
    <mergeCell ref="Z61:AC61"/>
    <mergeCell ref="AD61:AG61"/>
    <mergeCell ref="W58:Y58"/>
    <mergeCell ref="Z58:AC58"/>
    <mergeCell ref="AD58:AG58"/>
    <mergeCell ref="W59:Y59"/>
    <mergeCell ref="Z59:AC59"/>
    <mergeCell ref="AD59:AG59"/>
    <mergeCell ref="W56:Y56"/>
    <mergeCell ref="Z56:AC56"/>
    <mergeCell ref="AD56:AG56"/>
    <mergeCell ref="W57:Y57"/>
    <mergeCell ref="Z57:AC57"/>
    <mergeCell ref="AD57:AG57"/>
    <mergeCell ref="AD54:AG54"/>
    <mergeCell ref="W55:Y55"/>
    <mergeCell ref="Z55:AC55"/>
    <mergeCell ref="AD55:AG55"/>
    <mergeCell ref="W53:Y54"/>
    <mergeCell ref="Z53:AG53"/>
    <mergeCell ref="O9:AG9"/>
    <mergeCell ref="F10:H10"/>
    <mergeCell ref="I10:L10"/>
    <mergeCell ref="M10:N10"/>
    <mergeCell ref="O10:AG10"/>
    <mergeCell ref="O48:R48"/>
    <mergeCell ref="G22:K22"/>
    <mergeCell ref="F23:AG23"/>
    <mergeCell ref="H25:N25"/>
    <mergeCell ref="Q25:AG25"/>
    <mergeCell ref="Q24:AG24"/>
    <mergeCell ref="O25:P25"/>
    <mergeCell ref="W30:AG30"/>
    <mergeCell ref="R30:V30"/>
    <mergeCell ref="O37:S37"/>
    <mergeCell ref="F30:Q30"/>
    <mergeCell ref="F31:Q31"/>
    <mergeCell ref="X49:AA49"/>
    <mergeCell ref="A5:E5"/>
    <mergeCell ref="O5:S5"/>
    <mergeCell ref="F5:N5"/>
    <mergeCell ref="T5:AG5"/>
    <mergeCell ref="A9:E9"/>
    <mergeCell ref="F89:G89"/>
    <mergeCell ref="F90:G90"/>
    <mergeCell ref="AA93:AB93"/>
    <mergeCell ref="F77:G77"/>
    <mergeCell ref="F78:G78"/>
    <mergeCell ref="F79:G79"/>
    <mergeCell ref="F80:G80"/>
    <mergeCell ref="F81:G81"/>
    <mergeCell ref="M93:N93"/>
    <mergeCell ref="F83:G83"/>
    <mergeCell ref="T93:U93"/>
    <mergeCell ref="U86:V86"/>
    <mergeCell ref="H89:T89"/>
    <mergeCell ref="H90:T90"/>
    <mergeCell ref="U90:V90"/>
    <mergeCell ref="U89:V89"/>
    <mergeCell ref="U87:V87"/>
    <mergeCell ref="U88:V88"/>
    <mergeCell ref="H88:T88"/>
    <mergeCell ref="F72:G72"/>
    <mergeCell ref="F73:G73"/>
    <mergeCell ref="F76:G76"/>
    <mergeCell ref="F74:G74"/>
    <mergeCell ref="F75:G75"/>
    <mergeCell ref="AA95:AA100"/>
    <mergeCell ref="AC31:AG31"/>
    <mergeCell ref="R31:T31"/>
    <mergeCell ref="Z31:AB31"/>
    <mergeCell ref="U31:Y31"/>
    <mergeCell ref="M92:AG92"/>
    <mergeCell ref="O93:S93"/>
    <mergeCell ref="V93:Z93"/>
    <mergeCell ref="AC93:AG93"/>
    <mergeCell ref="W63:Y63"/>
    <mergeCell ref="X51:AG51"/>
    <mergeCell ref="F51:P51"/>
    <mergeCell ref="AB49:AG49"/>
    <mergeCell ref="T48:V48"/>
    <mergeCell ref="T49:V49"/>
    <mergeCell ref="Q51:W51"/>
    <mergeCell ref="O49:R49"/>
    <mergeCell ref="G48:N48"/>
    <mergeCell ref="Z54:AC54"/>
    <mergeCell ref="A36:E36"/>
    <mergeCell ref="F58:G58"/>
    <mergeCell ref="F59:G59"/>
    <mergeCell ref="A37:E37"/>
    <mergeCell ref="F55:G55"/>
    <mergeCell ref="A51:E51"/>
    <mergeCell ref="A48:E49"/>
    <mergeCell ref="A38:E38"/>
    <mergeCell ref="A55:E56"/>
    <mergeCell ref="A59:E76"/>
    <mergeCell ref="F67:G67"/>
    <mergeCell ref="F68:G68"/>
    <mergeCell ref="F69:G69"/>
    <mergeCell ref="F70:G70"/>
    <mergeCell ref="F61:G61"/>
    <mergeCell ref="F62:G62"/>
    <mergeCell ref="F66:G66"/>
    <mergeCell ref="F63:G63"/>
    <mergeCell ref="F64:G64"/>
    <mergeCell ref="F65:G65"/>
    <mergeCell ref="F60:G60"/>
    <mergeCell ref="F56:G56"/>
    <mergeCell ref="F57:G57"/>
    <mergeCell ref="F71:G71"/>
    <mergeCell ref="A14:E14"/>
    <mergeCell ref="F20:AG20"/>
    <mergeCell ref="F16:AG16"/>
    <mergeCell ref="F25:G25"/>
    <mergeCell ref="A16:E16"/>
    <mergeCell ref="A21:E21"/>
    <mergeCell ref="A22:E23"/>
    <mergeCell ref="A20:E20"/>
    <mergeCell ref="F21:AG21"/>
    <mergeCell ref="F26:N26"/>
    <mergeCell ref="X48:AA48"/>
    <mergeCell ref="F36:G36"/>
    <mergeCell ref="Q13:AG13"/>
    <mergeCell ref="T15:AB15"/>
    <mergeCell ref="F14:G14"/>
    <mergeCell ref="F15:N15"/>
    <mergeCell ref="O15:S15"/>
    <mergeCell ref="O14:P14"/>
    <mergeCell ref="H14:N14"/>
    <mergeCell ref="Q14:AG14"/>
    <mergeCell ref="F27:AG27"/>
    <mergeCell ref="O36:P36"/>
    <mergeCell ref="H36:N36"/>
    <mergeCell ref="Q36:AG36"/>
    <mergeCell ref="Q35:AG35"/>
    <mergeCell ref="F37:N37"/>
    <mergeCell ref="T37:AB37"/>
    <mergeCell ref="F82:G82"/>
    <mergeCell ref="W82:Y82"/>
    <mergeCell ref="Z82:AC82"/>
    <mergeCell ref="AD82:AG82"/>
    <mergeCell ref="A10:E10"/>
    <mergeCell ref="A11:E12"/>
    <mergeCell ref="A13:E13"/>
    <mergeCell ref="AB1:AG1"/>
    <mergeCell ref="A24:E24"/>
    <mergeCell ref="A35:E35"/>
    <mergeCell ref="A15:E15"/>
    <mergeCell ref="F12:AG12"/>
    <mergeCell ref="G11:K11"/>
    <mergeCell ref="O26:S26"/>
    <mergeCell ref="A25:E25"/>
    <mergeCell ref="A26:E26"/>
    <mergeCell ref="A27:E27"/>
    <mergeCell ref="A30:E30"/>
    <mergeCell ref="A31:E31"/>
    <mergeCell ref="AB48:AG48"/>
    <mergeCell ref="T26:AB26"/>
    <mergeCell ref="H53:V54"/>
    <mergeCell ref="G49:N49"/>
    <mergeCell ref="F38:AG38"/>
  </mergeCells>
  <phoneticPr fontId="3"/>
  <conditionalFormatting sqref="W86:W90 Z86:Z90 AD86:AD90">
    <cfRule type="cellIs" dxfId="1" priority="1" stopIfTrue="1" operator="equal">
      <formula>0</formula>
    </cfRule>
  </conditionalFormatting>
  <dataValidations count="14">
    <dataValidation type="list" allowBlank="1" showInputMessage="1" showErrorMessage="1" sqref="G48:N49">
      <formula1>$G$111:$G$112</formula1>
    </dataValidation>
    <dataValidation type="textLength" operator="lessThanOrEqual" allowBlank="1" showInputMessage="1" showErrorMessage="1" errorTitle="エラー" error="文字数の不正です" sqref="S48:W49">
      <formula1>6</formula1>
    </dataValidation>
    <dataValidation type="list" allowBlank="1" showInputMessage="1" showErrorMessage="1" sqref="H86:H90">
      <formula1>$G$117:$G$144</formula1>
    </dataValidation>
    <dataValidation type="list" allowBlank="1" showInputMessage="1" showErrorMessage="1" sqref="G55:G57 G59:G83 F55:F83">
      <formula1>$G$114:$G$115</formula1>
    </dataValidation>
    <dataValidation type="whole" operator="greaterThanOrEqual" allowBlank="1" showInputMessage="1" showErrorMessage="1" sqref="F30:Q30 AC31:AG31 W30:AG30">
      <formula1>1</formula1>
    </dataValidation>
    <dataValidation type="textLength" operator="lessThanOrEqual" allowBlank="1" showInputMessage="1" showErrorMessage="1" errorTitle="エラー" error="文字数が不正です" sqref="F20:AG21 F23:AG23 F12:AG12">
      <formula1>40</formula1>
    </dataValidation>
    <dataValidation type="textLength" operator="lessThanOrEqual" allowBlank="1" showInputMessage="1" showErrorMessage="1" errorTitle="エラー" error="文字数が不正です" sqref="H14:N14 Q36:AG36 Q25:AG25 Q14:AG14 H36:N36 H25:N25">
      <formula1>10</formula1>
    </dataValidation>
    <dataValidation type="textLength" operator="lessThanOrEqual" allowBlank="1" showInputMessage="1" showErrorMessage="1" errorTitle="エラー" error="文字数が不正です" sqref="F26:N26 T37:AB37 F15:N15 F37:N37 T15:AB15 T26:AB26">
      <formula1>13</formula1>
    </dataValidation>
    <dataValidation type="textLength" operator="lessThanOrEqual" allowBlank="1" showInputMessage="1" showErrorMessage="1" errorTitle="エラー" error="文字数が不正です" sqref="Q13:AG13 Q35:AG35 Q24:AG24">
      <formula1>20</formula1>
    </dataValidation>
    <dataValidation type="textLength" operator="lessThanOrEqual" allowBlank="1" showInputMessage="1" showErrorMessage="1" errorTitle="エラー" error="文字数の不正です" sqref="G11:K11 G22:K22">
      <formula1>8</formula1>
    </dataValidation>
    <dataValidation type="list" allowBlank="1" showInputMessage="1" showErrorMessage="1" sqref="F5">
      <formula1>$G$102:$G$103</formula1>
    </dataValidation>
    <dataValidation type="list" allowBlank="1" showInputMessage="1" showErrorMessage="1" sqref="T5">
      <formula1>$G$105:$G$109</formula1>
    </dataValidation>
    <dataValidation type="whole" operator="greaterThanOrEqual" allowBlank="1" showInputMessage="1" showErrorMessage="1" sqref="U31:Y31 F92:F94 O93:S93 X51:AG51 AC93:AG93 V93:Z93 W55:W83 Z55:Z83 AD55:AD83">
      <formula1>0</formula1>
    </dataValidation>
    <dataValidation type="textLength" operator="lessThanOrEqual" allowBlank="1" showInputMessage="1" showErrorMessage="1" errorTitle="エラー" error="文字数が不正です" sqref="O9:AG10">
      <formula1>35</formula1>
    </dataValidation>
  </dataValidations>
  <printOptions horizontalCentered="1"/>
  <pageMargins left="0.78740157480314965" right="0.78740157480314965" top="0.59055118110236227" bottom="0.39370078740157483" header="0.51181102362204722" footer="0.51181102362204722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159"/>
  <sheetViews>
    <sheetView showGridLines="0" tabSelected="1" view="pageBreakPreview" zoomScaleNormal="100" zoomScaleSheetLayoutView="100" workbookViewId="0">
      <selection activeCell="AB1" sqref="AB1:AG1"/>
    </sheetView>
  </sheetViews>
  <sheetFormatPr defaultColWidth="9" defaultRowHeight="11.25" x14ac:dyDescent="0.15"/>
  <cols>
    <col min="1" max="33" width="2.625" style="8" customWidth="1"/>
    <col min="34" max="35" width="9" style="36" hidden="1" customWidth="1"/>
    <col min="36" max="36" width="9" style="8" hidden="1" customWidth="1"/>
    <col min="37" max="37" width="0" style="8" hidden="1" customWidth="1"/>
    <col min="38" max="16384" width="9" style="8"/>
  </cols>
  <sheetData>
    <row r="1" spans="1:38" s="1" customFormat="1" ht="15" customHeight="1" x14ac:dyDescent="0.15">
      <c r="A1" s="1" t="s">
        <v>691</v>
      </c>
      <c r="Z1" s="1" t="s">
        <v>23</v>
      </c>
      <c r="AB1" s="132"/>
      <c r="AC1" s="132"/>
      <c r="AD1" s="132"/>
      <c r="AE1" s="132"/>
      <c r="AF1" s="132"/>
      <c r="AG1" s="132"/>
      <c r="AH1" s="35" t="s">
        <v>228</v>
      </c>
      <c r="AI1" s="35">
        <v>0</v>
      </c>
      <c r="AL1" s="2" t="s">
        <v>684</v>
      </c>
    </row>
    <row r="2" spans="1:38" s="1" customFormat="1" ht="15" customHeight="1" x14ac:dyDescent="0.15">
      <c r="A2" s="31" t="s">
        <v>21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5" t="s">
        <v>229</v>
      </c>
      <c r="AI2" s="35">
        <v>6</v>
      </c>
      <c r="AJ2" s="60">
        <v>2017</v>
      </c>
    </row>
    <row r="3" spans="1:38" s="1" customFormat="1" ht="15" customHeight="1" x14ac:dyDescent="0.15">
      <c r="AH3" s="35" t="s">
        <v>230</v>
      </c>
      <c r="AI3" s="35">
        <v>184420</v>
      </c>
    </row>
    <row r="4" spans="1:38" s="1" customFormat="1" ht="15" customHeight="1" x14ac:dyDescent="0.15">
      <c r="AH4" s="35"/>
      <c r="AI4" s="35"/>
    </row>
    <row r="5" spans="1:38" s="1" customFormat="1" ht="30" customHeight="1" x14ac:dyDescent="0.15">
      <c r="A5" s="136" t="s">
        <v>36</v>
      </c>
      <c r="B5" s="137"/>
      <c r="C5" s="137"/>
      <c r="D5" s="137"/>
      <c r="E5" s="138"/>
      <c r="F5" s="209" t="s">
        <v>26</v>
      </c>
      <c r="G5" s="210"/>
      <c r="H5" s="210"/>
      <c r="I5" s="210"/>
      <c r="J5" s="210"/>
      <c r="K5" s="210"/>
      <c r="L5" s="210"/>
      <c r="M5" s="210"/>
      <c r="N5" s="211"/>
      <c r="O5" s="136" t="s">
        <v>690</v>
      </c>
      <c r="P5" s="137"/>
      <c r="Q5" s="137"/>
      <c r="R5" s="137"/>
      <c r="S5" s="138"/>
      <c r="T5" s="273"/>
      <c r="U5" s="274"/>
      <c r="V5" s="274"/>
      <c r="W5" s="274"/>
      <c r="X5" s="274"/>
      <c r="Y5" s="274"/>
      <c r="Z5" s="274"/>
      <c r="AA5" s="274"/>
      <c r="AB5" s="274"/>
      <c r="AC5" s="274"/>
      <c r="AD5" s="274"/>
      <c r="AE5" s="274"/>
      <c r="AF5" s="274"/>
      <c r="AG5" s="275"/>
      <c r="AH5" s="35">
        <f>IF(F5="","",VLOOKUP(F5,G105:Q106,11,FALSE))</f>
        <v>1</v>
      </c>
      <c r="AI5" s="1" t="str">
        <f>IF(T5="","",VLOOKUP(T5,G108:Q112,11,FALSE))</f>
        <v/>
      </c>
    </row>
    <row r="6" spans="1:38" s="1" customFormat="1" ht="15" customHeight="1" x14ac:dyDescent="0.15">
      <c r="AH6" s="35"/>
      <c r="AI6" s="35"/>
    </row>
    <row r="7" spans="1:38" s="1" customFormat="1" ht="15" customHeight="1" x14ac:dyDescent="0.15">
      <c r="AH7" s="35"/>
      <c r="AI7" s="35"/>
    </row>
    <row r="8" spans="1:38" s="1" customFormat="1" ht="15" customHeight="1" x14ac:dyDescent="0.15">
      <c r="A8" s="1" t="s">
        <v>29</v>
      </c>
      <c r="AH8" s="35"/>
      <c r="AI8" s="35"/>
    </row>
    <row r="9" spans="1:38" s="1" customFormat="1" ht="15" customHeight="1" x14ac:dyDescent="0.15">
      <c r="A9" s="133" t="s">
        <v>10</v>
      </c>
      <c r="B9" s="134"/>
      <c r="C9" s="134"/>
      <c r="D9" s="134"/>
      <c r="E9" s="135"/>
      <c r="F9" s="46"/>
      <c r="G9" s="47"/>
      <c r="H9" s="47"/>
      <c r="I9" s="47"/>
      <c r="J9" s="47"/>
      <c r="K9" s="47"/>
      <c r="L9" s="47"/>
      <c r="M9" s="47"/>
      <c r="N9" s="47"/>
      <c r="O9" s="318"/>
      <c r="P9" s="318"/>
      <c r="Q9" s="318"/>
      <c r="R9" s="318"/>
      <c r="S9" s="318"/>
      <c r="T9" s="318"/>
      <c r="U9" s="318"/>
      <c r="V9" s="318"/>
      <c r="W9" s="318"/>
      <c r="X9" s="318"/>
      <c r="Y9" s="318"/>
      <c r="Z9" s="318"/>
      <c r="AA9" s="318"/>
      <c r="AB9" s="318"/>
      <c r="AC9" s="318"/>
      <c r="AD9" s="318"/>
      <c r="AE9" s="318"/>
      <c r="AF9" s="318"/>
      <c r="AG9" s="319"/>
      <c r="AH9" s="35"/>
      <c r="AI9" s="35" t="s">
        <v>682</v>
      </c>
      <c r="AJ9" s="35" t="s">
        <v>683</v>
      </c>
    </row>
    <row r="10" spans="1:38" s="1" customFormat="1" ht="30" customHeight="1" x14ac:dyDescent="0.15">
      <c r="A10" s="120" t="s">
        <v>0</v>
      </c>
      <c r="B10" s="121"/>
      <c r="C10" s="121"/>
      <c r="D10" s="121"/>
      <c r="E10" s="122"/>
      <c r="F10" s="229" t="s">
        <v>178</v>
      </c>
      <c r="G10" s="230"/>
      <c r="H10" s="231"/>
      <c r="I10" s="320"/>
      <c r="J10" s="321"/>
      <c r="K10" s="321"/>
      <c r="L10" s="322"/>
      <c r="M10" s="235" t="s">
        <v>188</v>
      </c>
      <c r="N10" s="236"/>
      <c r="O10" s="315"/>
      <c r="P10" s="316"/>
      <c r="Q10" s="316"/>
      <c r="R10" s="316"/>
      <c r="S10" s="316"/>
      <c r="T10" s="316"/>
      <c r="U10" s="316"/>
      <c r="V10" s="316"/>
      <c r="W10" s="316"/>
      <c r="X10" s="316"/>
      <c r="Y10" s="316"/>
      <c r="Z10" s="316"/>
      <c r="AA10" s="316"/>
      <c r="AB10" s="316"/>
      <c r="AC10" s="316"/>
      <c r="AD10" s="316"/>
      <c r="AE10" s="316"/>
      <c r="AF10" s="316"/>
      <c r="AG10" s="317"/>
      <c r="AH10" s="35" t="str">
        <f>IF(I10="","",VLOOKUP(I10,G150:Q158,11,FALSE))</f>
        <v/>
      </c>
      <c r="AI10" s="35" t="str">
        <f>IF(I10="","",IF(LEFT(I10,1)="前",VLOOKUP(I10,G150:S158,13,FALSE),""))</f>
        <v/>
      </c>
      <c r="AJ10" s="1" t="str">
        <f>IF(I10="","",IF(LEFT(I10,1)="後",VLOOKUP(I10,G150:S158,13,FALSE),""))</f>
        <v/>
      </c>
    </row>
    <row r="11" spans="1:38" s="1" customFormat="1" ht="15" customHeight="1" x14ac:dyDescent="0.15">
      <c r="A11" s="123" t="s">
        <v>1</v>
      </c>
      <c r="B11" s="124"/>
      <c r="C11" s="124"/>
      <c r="D11" s="124"/>
      <c r="E11" s="125"/>
      <c r="F11" s="6" t="s">
        <v>28</v>
      </c>
      <c r="G11" s="314"/>
      <c r="H11" s="314"/>
      <c r="I11" s="314"/>
      <c r="J11" s="314"/>
      <c r="K11" s="314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9"/>
      <c r="AH11" s="35"/>
      <c r="AI11" s="35"/>
    </row>
    <row r="12" spans="1:38" s="1" customFormat="1" ht="30" customHeight="1" x14ac:dyDescent="0.15">
      <c r="A12" s="126"/>
      <c r="B12" s="127"/>
      <c r="C12" s="127"/>
      <c r="D12" s="127"/>
      <c r="E12" s="128"/>
      <c r="F12" s="311"/>
      <c r="G12" s="312"/>
      <c r="H12" s="312"/>
      <c r="I12" s="312"/>
      <c r="J12" s="312"/>
      <c r="K12" s="312"/>
      <c r="L12" s="312"/>
      <c r="M12" s="312"/>
      <c r="N12" s="312"/>
      <c r="O12" s="312"/>
      <c r="P12" s="312"/>
      <c r="Q12" s="312"/>
      <c r="R12" s="312"/>
      <c r="S12" s="312"/>
      <c r="T12" s="312"/>
      <c r="U12" s="312"/>
      <c r="V12" s="312"/>
      <c r="W12" s="312"/>
      <c r="X12" s="312"/>
      <c r="Y12" s="312"/>
      <c r="Z12" s="312"/>
      <c r="AA12" s="312"/>
      <c r="AB12" s="312"/>
      <c r="AC12" s="312"/>
      <c r="AD12" s="312"/>
      <c r="AE12" s="312"/>
      <c r="AF12" s="312"/>
      <c r="AG12" s="313"/>
      <c r="AH12" s="35"/>
      <c r="AI12" s="35"/>
    </row>
    <row r="13" spans="1:38" s="1" customFormat="1" ht="15" customHeight="1" x14ac:dyDescent="0.15">
      <c r="A13" s="129" t="s">
        <v>10</v>
      </c>
      <c r="B13" s="130"/>
      <c r="C13" s="130"/>
      <c r="D13" s="130"/>
      <c r="E13" s="13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308"/>
      <c r="R13" s="308"/>
      <c r="S13" s="308"/>
      <c r="T13" s="308"/>
      <c r="U13" s="308"/>
      <c r="V13" s="308"/>
      <c r="W13" s="308"/>
      <c r="X13" s="308"/>
      <c r="Y13" s="308"/>
      <c r="Z13" s="308"/>
      <c r="AA13" s="308"/>
      <c r="AB13" s="308"/>
      <c r="AC13" s="308"/>
      <c r="AD13" s="308"/>
      <c r="AE13" s="308"/>
      <c r="AF13" s="308"/>
      <c r="AG13" s="309"/>
      <c r="AH13" s="35"/>
      <c r="AI13" s="35"/>
    </row>
    <row r="14" spans="1:38" s="1" customFormat="1" ht="30" customHeight="1" x14ac:dyDescent="0.15">
      <c r="A14" s="120" t="s">
        <v>11</v>
      </c>
      <c r="B14" s="121"/>
      <c r="C14" s="121"/>
      <c r="D14" s="121"/>
      <c r="E14" s="121"/>
      <c r="F14" s="162" t="s">
        <v>12</v>
      </c>
      <c r="G14" s="163"/>
      <c r="H14" s="281"/>
      <c r="I14" s="282"/>
      <c r="J14" s="282"/>
      <c r="K14" s="282"/>
      <c r="L14" s="282"/>
      <c r="M14" s="282"/>
      <c r="N14" s="283"/>
      <c r="O14" s="162" t="s">
        <v>13</v>
      </c>
      <c r="P14" s="163"/>
      <c r="Q14" s="281"/>
      <c r="R14" s="282"/>
      <c r="S14" s="282"/>
      <c r="T14" s="282"/>
      <c r="U14" s="282"/>
      <c r="V14" s="282"/>
      <c r="W14" s="282"/>
      <c r="X14" s="282"/>
      <c r="Y14" s="282"/>
      <c r="Z14" s="282"/>
      <c r="AA14" s="282"/>
      <c r="AB14" s="282"/>
      <c r="AC14" s="282"/>
      <c r="AD14" s="282"/>
      <c r="AE14" s="282"/>
      <c r="AF14" s="282"/>
      <c r="AG14" s="283"/>
      <c r="AH14" s="35"/>
      <c r="AI14" s="35"/>
    </row>
    <row r="15" spans="1:38" s="1" customFormat="1" ht="15" customHeight="1" x14ac:dyDescent="0.15">
      <c r="A15" s="136" t="s">
        <v>2</v>
      </c>
      <c r="B15" s="137"/>
      <c r="C15" s="137"/>
      <c r="D15" s="137"/>
      <c r="E15" s="138"/>
      <c r="F15" s="284"/>
      <c r="G15" s="285"/>
      <c r="H15" s="285"/>
      <c r="I15" s="285"/>
      <c r="J15" s="285"/>
      <c r="K15" s="285"/>
      <c r="L15" s="285"/>
      <c r="M15" s="285"/>
      <c r="N15" s="286"/>
      <c r="O15" s="136" t="s">
        <v>4</v>
      </c>
      <c r="P15" s="137"/>
      <c r="Q15" s="137"/>
      <c r="R15" s="137"/>
      <c r="S15" s="138"/>
      <c r="T15" s="284"/>
      <c r="U15" s="285"/>
      <c r="V15" s="285"/>
      <c r="W15" s="285"/>
      <c r="X15" s="285"/>
      <c r="Y15" s="285"/>
      <c r="Z15" s="285"/>
      <c r="AA15" s="285"/>
      <c r="AB15" s="285"/>
      <c r="AC15" s="13"/>
      <c r="AD15" s="13"/>
      <c r="AE15" s="13"/>
      <c r="AF15" s="13"/>
      <c r="AG15" s="14"/>
      <c r="AH15" s="35"/>
      <c r="AI15" s="35"/>
    </row>
    <row r="16" spans="1:38" s="1" customFormat="1" ht="15" customHeight="1" x14ac:dyDescent="0.15">
      <c r="A16" s="136" t="s">
        <v>83</v>
      </c>
      <c r="B16" s="137"/>
      <c r="C16" s="137"/>
      <c r="D16" s="137"/>
      <c r="E16" s="138"/>
      <c r="F16" s="306"/>
      <c r="G16" s="285"/>
      <c r="H16" s="285"/>
      <c r="I16" s="285"/>
      <c r="J16" s="285"/>
      <c r="K16" s="285"/>
      <c r="L16" s="285"/>
      <c r="M16" s="285"/>
      <c r="N16" s="285"/>
      <c r="O16" s="285"/>
      <c r="P16" s="285"/>
      <c r="Q16" s="285"/>
      <c r="R16" s="285"/>
      <c r="S16" s="285"/>
      <c r="T16" s="285"/>
      <c r="U16" s="285"/>
      <c r="V16" s="285"/>
      <c r="W16" s="285"/>
      <c r="X16" s="285"/>
      <c r="Y16" s="285"/>
      <c r="Z16" s="285"/>
      <c r="AA16" s="285"/>
      <c r="AB16" s="285"/>
      <c r="AC16" s="285"/>
      <c r="AD16" s="285"/>
      <c r="AE16" s="285"/>
      <c r="AF16" s="285"/>
      <c r="AG16" s="286"/>
      <c r="AH16" s="35"/>
      <c r="AI16" s="35"/>
    </row>
    <row r="17" spans="1:35" s="1" customFormat="1" ht="15" customHeight="1" x14ac:dyDescent="0.15">
      <c r="AH17" s="35"/>
      <c r="AI17" s="35"/>
    </row>
    <row r="18" spans="1:35" s="1" customFormat="1" ht="15" customHeight="1" x14ac:dyDescent="0.15">
      <c r="AH18" s="35"/>
      <c r="AI18" s="35"/>
    </row>
    <row r="19" spans="1:35" s="1" customFormat="1" ht="15" customHeight="1" x14ac:dyDescent="0.15">
      <c r="A19" s="1" t="s">
        <v>87</v>
      </c>
      <c r="AH19" s="35"/>
      <c r="AI19" s="35"/>
    </row>
    <row r="20" spans="1:35" s="1" customFormat="1" ht="15" customHeight="1" x14ac:dyDescent="0.15">
      <c r="A20" s="133" t="s">
        <v>10</v>
      </c>
      <c r="B20" s="134"/>
      <c r="C20" s="134"/>
      <c r="D20" s="134"/>
      <c r="E20" s="135"/>
      <c r="F20" s="307"/>
      <c r="G20" s="308"/>
      <c r="H20" s="308"/>
      <c r="I20" s="308"/>
      <c r="J20" s="308"/>
      <c r="K20" s="308"/>
      <c r="L20" s="308"/>
      <c r="M20" s="308"/>
      <c r="N20" s="308"/>
      <c r="O20" s="308"/>
      <c r="P20" s="308"/>
      <c r="Q20" s="308"/>
      <c r="R20" s="308"/>
      <c r="S20" s="308"/>
      <c r="T20" s="308"/>
      <c r="U20" s="308"/>
      <c r="V20" s="308"/>
      <c r="W20" s="308"/>
      <c r="X20" s="308"/>
      <c r="Y20" s="308"/>
      <c r="Z20" s="308"/>
      <c r="AA20" s="308"/>
      <c r="AB20" s="308"/>
      <c r="AC20" s="308"/>
      <c r="AD20" s="308"/>
      <c r="AE20" s="308"/>
      <c r="AF20" s="308"/>
      <c r="AG20" s="309"/>
      <c r="AH20" s="35"/>
      <c r="AI20" s="35"/>
    </row>
    <row r="21" spans="1:35" s="1" customFormat="1" ht="30" customHeight="1" x14ac:dyDescent="0.15">
      <c r="A21" s="120" t="s">
        <v>14</v>
      </c>
      <c r="B21" s="121"/>
      <c r="C21" s="121"/>
      <c r="D21" s="121"/>
      <c r="E21" s="122"/>
      <c r="F21" s="281"/>
      <c r="G21" s="282"/>
      <c r="H21" s="282"/>
      <c r="I21" s="282"/>
      <c r="J21" s="282"/>
      <c r="K21" s="282"/>
      <c r="L21" s="282"/>
      <c r="M21" s="282"/>
      <c r="N21" s="282"/>
      <c r="O21" s="282"/>
      <c r="P21" s="282"/>
      <c r="Q21" s="282"/>
      <c r="R21" s="282"/>
      <c r="S21" s="282"/>
      <c r="T21" s="282"/>
      <c r="U21" s="282"/>
      <c r="V21" s="282"/>
      <c r="W21" s="282"/>
      <c r="X21" s="282"/>
      <c r="Y21" s="282"/>
      <c r="Z21" s="282"/>
      <c r="AA21" s="282"/>
      <c r="AB21" s="282"/>
      <c r="AC21" s="282"/>
      <c r="AD21" s="282"/>
      <c r="AE21" s="282"/>
      <c r="AF21" s="282"/>
      <c r="AG21" s="283"/>
      <c r="AH21" s="35"/>
      <c r="AI21" s="35"/>
    </row>
    <row r="22" spans="1:35" s="1" customFormat="1" ht="15" customHeight="1" x14ac:dyDescent="0.15">
      <c r="A22" s="123" t="s">
        <v>1</v>
      </c>
      <c r="B22" s="124"/>
      <c r="C22" s="124"/>
      <c r="D22" s="124"/>
      <c r="E22" s="125"/>
      <c r="F22" s="5" t="s">
        <v>31</v>
      </c>
      <c r="G22" s="314"/>
      <c r="H22" s="314"/>
      <c r="I22" s="314"/>
      <c r="J22" s="314"/>
      <c r="K22" s="314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9"/>
      <c r="AH22" s="35"/>
      <c r="AI22" s="35"/>
    </row>
    <row r="23" spans="1:35" s="1" customFormat="1" ht="30" customHeight="1" x14ac:dyDescent="0.15">
      <c r="A23" s="126"/>
      <c r="B23" s="127"/>
      <c r="C23" s="127"/>
      <c r="D23" s="127"/>
      <c r="E23" s="128"/>
      <c r="F23" s="311"/>
      <c r="G23" s="312"/>
      <c r="H23" s="312"/>
      <c r="I23" s="312"/>
      <c r="J23" s="312"/>
      <c r="K23" s="312"/>
      <c r="L23" s="312"/>
      <c r="M23" s="312"/>
      <c r="N23" s="312"/>
      <c r="O23" s="312"/>
      <c r="P23" s="312"/>
      <c r="Q23" s="312"/>
      <c r="R23" s="312"/>
      <c r="S23" s="312"/>
      <c r="T23" s="312"/>
      <c r="U23" s="312"/>
      <c r="V23" s="312"/>
      <c r="W23" s="312"/>
      <c r="X23" s="312"/>
      <c r="Y23" s="312"/>
      <c r="Z23" s="312"/>
      <c r="AA23" s="312"/>
      <c r="AB23" s="312"/>
      <c r="AC23" s="312"/>
      <c r="AD23" s="312"/>
      <c r="AE23" s="312"/>
      <c r="AF23" s="312"/>
      <c r="AG23" s="313"/>
      <c r="AH23" s="35"/>
      <c r="AI23" s="35"/>
    </row>
    <row r="24" spans="1:35" s="1" customFormat="1" ht="15" customHeight="1" x14ac:dyDescent="0.15">
      <c r="A24" s="129" t="s">
        <v>32</v>
      </c>
      <c r="B24" s="130"/>
      <c r="C24" s="130"/>
      <c r="D24" s="130"/>
      <c r="E24" s="13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308"/>
      <c r="R24" s="308"/>
      <c r="S24" s="308"/>
      <c r="T24" s="308"/>
      <c r="U24" s="308"/>
      <c r="V24" s="308"/>
      <c r="W24" s="308"/>
      <c r="X24" s="308"/>
      <c r="Y24" s="308"/>
      <c r="Z24" s="308"/>
      <c r="AA24" s="308"/>
      <c r="AB24" s="308"/>
      <c r="AC24" s="308"/>
      <c r="AD24" s="308"/>
      <c r="AE24" s="308"/>
      <c r="AF24" s="308"/>
      <c r="AG24" s="309"/>
      <c r="AH24" s="35"/>
      <c r="AI24" s="35"/>
    </row>
    <row r="25" spans="1:35" s="1" customFormat="1" ht="30" customHeight="1" x14ac:dyDescent="0.15">
      <c r="A25" s="120" t="s">
        <v>11</v>
      </c>
      <c r="B25" s="121"/>
      <c r="C25" s="121"/>
      <c r="D25" s="121"/>
      <c r="E25" s="121"/>
      <c r="F25" s="170" t="s">
        <v>12</v>
      </c>
      <c r="G25" s="154"/>
      <c r="H25" s="281"/>
      <c r="I25" s="282"/>
      <c r="J25" s="282"/>
      <c r="K25" s="282"/>
      <c r="L25" s="282"/>
      <c r="M25" s="282"/>
      <c r="N25" s="283"/>
      <c r="O25" s="170" t="s">
        <v>13</v>
      </c>
      <c r="P25" s="154"/>
      <c r="Q25" s="281"/>
      <c r="R25" s="282"/>
      <c r="S25" s="282"/>
      <c r="T25" s="282"/>
      <c r="U25" s="282"/>
      <c r="V25" s="282"/>
      <c r="W25" s="282"/>
      <c r="X25" s="282"/>
      <c r="Y25" s="282"/>
      <c r="Z25" s="282"/>
      <c r="AA25" s="282"/>
      <c r="AB25" s="282"/>
      <c r="AC25" s="282"/>
      <c r="AD25" s="282"/>
      <c r="AE25" s="282"/>
      <c r="AF25" s="282"/>
      <c r="AG25" s="283"/>
      <c r="AH25" s="35"/>
      <c r="AI25" s="35"/>
    </row>
    <row r="26" spans="1:35" s="1" customFormat="1" ht="15" customHeight="1" x14ac:dyDescent="0.15">
      <c r="A26" s="136" t="s">
        <v>2</v>
      </c>
      <c r="B26" s="137"/>
      <c r="C26" s="137"/>
      <c r="D26" s="137"/>
      <c r="E26" s="138"/>
      <c r="F26" s="284"/>
      <c r="G26" s="285"/>
      <c r="H26" s="285"/>
      <c r="I26" s="285"/>
      <c r="J26" s="285"/>
      <c r="K26" s="285"/>
      <c r="L26" s="285"/>
      <c r="M26" s="285"/>
      <c r="N26" s="286"/>
      <c r="O26" s="136" t="s">
        <v>4</v>
      </c>
      <c r="P26" s="137"/>
      <c r="Q26" s="137"/>
      <c r="R26" s="137"/>
      <c r="S26" s="138"/>
      <c r="T26" s="284"/>
      <c r="U26" s="285"/>
      <c r="V26" s="285"/>
      <c r="W26" s="285"/>
      <c r="X26" s="285"/>
      <c r="Y26" s="285"/>
      <c r="Z26" s="285"/>
      <c r="AA26" s="285"/>
      <c r="AB26" s="285"/>
      <c r="AC26" s="13"/>
      <c r="AD26" s="13"/>
      <c r="AE26" s="13"/>
      <c r="AF26" s="13"/>
      <c r="AG26" s="14"/>
      <c r="AH26" s="35"/>
      <c r="AI26" s="35"/>
    </row>
    <row r="27" spans="1:35" s="1" customFormat="1" ht="15" customHeight="1" x14ac:dyDescent="0.15">
      <c r="A27" s="136" t="s">
        <v>83</v>
      </c>
      <c r="B27" s="137"/>
      <c r="C27" s="137"/>
      <c r="D27" s="137"/>
      <c r="E27" s="138"/>
      <c r="F27" s="284"/>
      <c r="G27" s="285"/>
      <c r="H27" s="285"/>
      <c r="I27" s="285"/>
      <c r="J27" s="285"/>
      <c r="K27" s="285"/>
      <c r="L27" s="285"/>
      <c r="M27" s="285"/>
      <c r="N27" s="285"/>
      <c r="O27" s="285"/>
      <c r="P27" s="285"/>
      <c r="Q27" s="285"/>
      <c r="R27" s="285"/>
      <c r="S27" s="285"/>
      <c r="T27" s="285"/>
      <c r="U27" s="285"/>
      <c r="V27" s="285"/>
      <c r="W27" s="285"/>
      <c r="X27" s="285"/>
      <c r="Y27" s="285"/>
      <c r="Z27" s="285"/>
      <c r="AA27" s="285"/>
      <c r="AB27" s="285"/>
      <c r="AC27" s="285"/>
      <c r="AD27" s="285"/>
      <c r="AE27" s="285"/>
      <c r="AF27" s="285"/>
      <c r="AG27" s="286"/>
      <c r="AH27" s="35"/>
      <c r="AI27" s="35"/>
    </row>
    <row r="28" spans="1:35" s="1" customFormat="1" ht="15" customHeight="1" x14ac:dyDescent="0.15">
      <c r="AH28" s="35"/>
      <c r="AI28" s="35"/>
    </row>
    <row r="29" spans="1:35" s="1" customFormat="1" ht="15" customHeight="1" x14ac:dyDescent="0.15">
      <c r="AH29" s="35"/>
      <c r="AI29" s="35"/>
    </row>
    <row r="30" spans="1:35" s="1" customFormat="1" ht="30" customHeight="1" x14ac:dyDescent="0.15">
      <c r="A30" s="143" t="s">
        <v>77</v>
      </c>
      <c r="B30" s="144"/>
      <c r="C30" s="144"/>
      <c r="D30" s="144"/>
      <c r="E30" s="145"/>
      <c r="F30" s="310"/>
      <c r="G30" s="304"/>
      <c r="H30" s="304"/>
      <c r="I30" s="304"/>
      <c r="J30" s="304"/>
      <c r="K30" s="304"/>
      <c r="L30" s="304"/>
      <c r="M30" s="304"/>
      <c r="N30" s="304"/>
      <c r="O30" s="304"/>
      <c r="P30" s="304"/>
      <c r="Q30" s="305"/>
      <c r="R30" s="143" t="s">
        <v>34</v>
      </c>
      <c r="S30" s="144"/>
      <c r="T30" s="144"/>
      <c r="U30" s="144"/>
      <c r="V30" s="145"/>
      <c r="W30" s="278"/>
      <c r="X30" s="279"/>
      <c r="Y30" s="279"/>
      <c r="Z30" s="279"/>
      <c r="AA30" s="279"/>
      <c r="AB30" s="279"/>
      <c r="AC30" s="279"/>
      <c r="AD30" s="279"/>
      <c r="AE30" s="279"/>
      <c r="AF30" s="279"/>
      <c r="AG30" s="280"/>
      <c r="AH30" s="35"/>
      <c r="AI30" s="35"/>
    </row>
    <row r="31" spans="1:35" s="1" customFormat="1" ht="30" customHeight="1" x14ac:dyDescent="0.15">
      <c r="A31" s="136" t="s">
        <v>6</v>
      </c>
      <c r="B31" s="137"/>
      <c r="C31" s="137"/>
      <c r="D31" s="137"/>
      <c r="E31" s="137"/>
      <c r="F31" s="287"/>
      <c r="G31" s="288"/>
      <c r="H31" s="288"/>
      <c r="I31" s="288"/>
      <c r="J31" s="288"/>
      <c r="K31" s="288"/>
      <c r="L31" s="288"/>
      <c r="M31" s="288"/>
      <c r="N31" s="288"/>
      <c r="O31" s="288"/>
      <c r="P31" s="288"/>
      <c r="Q31" s="289"/>
      <c r="R31" s="191" t="s">
        <v>7</v>
      </c>
      <c r="S31" s="192"/>
      <c r="T31" s="193"/>
      <c r="U31" s="300"/>
      <c r="V31" s="301"/>
      <c r="W31" s="301"/>
      <c r="X31" s="301"/>
      <c r="Y31" s="302"/>
      <c r="Z31" s="191" t="s">
        <v>5</v>
      </c>
      <c r="AA31" s="192"/>
      <c r="AB31" s="193"/>
      <c r="AC31" s="297"/>
      <c r="AD31" s="298"/>
      <c r="AE31" s="298"/>
      <c r="AF31" s="298"/>
      <c r="AG31" s="299"/>
      <c r="AH31" s="35"/>
      <c r="AI31" s="35"/>
    </row>
    <row r="32" spans="1:35" s="1" customFormat="1" ht="15" customHeight="1" x14ac:dyDescent="0.15">
      <c r="AH32" s="35"/>
      <c r="AI32" s="35"/>
    </row>
    <row r="33" spans="1:35" s="1" customFormat="1" ht="15" customHeight="1" x14ac:dyDescent="0.15">
      <c r="AH33" s="35"/>
      <c r="AI33" s="35"/>
    </row>
    <row r="34" spans="1:35" s="1" customFormat="1" ht="15" customHeight="1" x14ac:dyDescent="0.15">
      <c r="A34" s="1" t="s">
        <v>86</v>
      </c>
      <c r="AH34" s="35"/>
      <c r="AI34" s="35"/>
    </row>
    <row r="35" spans="1:35" s="1" customFormat="1" ht="15" customHeight="1" x14ac:dyDescent="0.15">
      <c r="A35" s="133" t="s">
        <v>33</v>
      </c>
      <c r="B35" s="134"/>
      <c r="C35" s="134"/>
      <c r="D35" s="134"/>
      <c r="E35" s="135"/>
      <c r="F35" s="16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308"/>
      <c r="R35" s="308"/>
      <c r="S35" s="308"/>
      <c r="T35" s="308"/>
      <c r="U35" s="308"/>
      <c r="V35" s="308"/>
      <c r="W35" s="308"/>
      <c r="X35" s="308"/>
      <c r="Y35" s="308"/>
      <c r="Z35" s="308"/>
      <c r="AA35" s="308"/>
      <c r="AB35" s="308"/>
      <c r="AC35" s="308"/>
      <c r="AD35" s="308"/>
      <c r="AE35" s="308"/>
      <c r="AF35" s="308"/>
      <c r="AG35" s="309"/>
      <c r="AH35" s="35"/>
      <c r="AI35" s="35"/>
    </row>
    <row r="36" spans="1:35" s="1" customFormat="1" ht="30" customHeight="1" x14ac:dyDescent="0.15">
      <c r="A36" s="120" t="s">
        <v>13</v>
      </c>
      <c r="B36" s="121"/>
      <c r="C36" s="121"/>
      <c r="D36" s="121"/>
      <c r="E36" s="122"/>
      <c r="F36" s="162" t="s">
        <v>30</v>
      </c>
      <c r="G36" s="163"/>
      <c r="H36" s="281"/>
      <c r="I36" s="282"/>
      <c r="J36" s="282"/>
      <c r="K36" s="282"/>
      <c r="L36" s="282"/>
      <c r="M36" s="282"/>
      <c r="N36" s="283"/>
      <c r="O36" s="162" t="s">
        <v>13</v>
      </c>
      <c r="P36" s="163"/>
      <c r="Q36" s="281"/>
      <c r="R36" s="282"/>
      <c r="S36" s="282"/>
      <c r="T36" s="282"/>
      <c r="U36" s="282"/>
      <c r="V36" s="282"/>
      <c r="W36" s="282"/>
      <c r="X36" s="282"/>
      <c r="Y36" s="282"/>
      <c r="Z36" s="282"/>
      <c r="AA36" s="282"/>
      <c r="AB36" s="282"/>
      <c r="AC36" s="282"/>
      <c r="AD36" s="282"/>
      <c r="AE36" s="282"/>
      <c r="AF36" s="282"/>
      <c r="AG36" s="283"/>
      <c r="AH36" s="35"/>
      <c r="AI36" s="35"/>
    </row>
    <row r="37" spans="1:35" s="1" customFormat="1" ht="15" customHeight="1" x14ac:dyDescent="0.15">
      <c r="A37" s="136" t="s">
        <v>2</v>
      </c>
      <c r="B37" s="137"/>
      <c r="C37" s="137"/>
      <c r="D37" s="137"/>
      <c r="E37" s="138"/>
      <c r="F37" s="284"/>
      <c r="G37" s="285"/>
      <c r="H37" s="285"/>
      <c r="I37" s="285"/>
      <c r="J37" s="285"/>
      <c r="K37" s="285"/>
      <c r="L37" s="285"/>
      <c r="M37" s="285"/>
      <c r="N37" s="286"/>
      <c r="O37" s="136" t="s">
        <v>4</v>
      </c>
      <c r="P37" s="137"/>
      <c r="Q37" s="137"/>
      <c r="R37" s="137"/>
      <c r="S37" s="138"/>
      <c r="T37" s="284"/>
      <c r="U37" s="285"/>
      <c r="V37" s="285"/>
      <c r="W37" s="285"/>
      <c r="X37" s="285"/>
      <c r="Y37" s="285"/>
      <c r="Z37" s="285"/>
      <c r="AA37" s="285"/>
      <c r="AB37" s="285"/>
      <c r="AC37" s="13"/>
      <c r="AD37" s="13"/>
      <c r="AE37" s="13"/>
      <c r="AF37" s="13"/>
      <c r="AG37" s="14"/>
      <c r="AH37" s="35"/>
      <c r="AI37" s="35"/>
    </row>
    <row r="38" spans="1:35" s="1" customFormat="1" ht="15" customHeight="1" x14ac:dyDescent="0.15">
      <c r="A38" s="136" t="s">
        <v>83</v>
      </c>
      <c r="B38" s="137"/>
      <c r="C38" s="137"/>
      <c r="D38" s="137"/>
      <c r="E38" s="138"/>
      <c r="F38" s="306"/>
      <c r="G38" s="285"/>
      <c r="H38" s="285"/>
      <c r="I38" s="285"/>
      <c r="J38" s="285"/>
      <c r="K38" s="285"/>
      <c r="L38" s="285"/>
      <c r="M38" s="285"/>
      <c r="N38" s="285"/>
      <c r="O38" s="285"/>
      <c r="P38" s="285"/>
      <c r="Q38" s="285"/>
      <c r="R38" s="285"/>
      <c r="S38" s="285"/>
      <c r="T38" s="285"/>
      <c r="U38" s="285"/>
      <c r="V38" s="285"/>
      <c r="W38" s="285"/>
      <c r="X38" s="285"/>
      <c r="Y38" s="285"/>
      <c r="Z38" s="285"/>
      <c r="AA38" s="285"/>
      <c r="AB38" s="285"/>
      <c r="AC38" s="285"/>
      <c r="AD38" s="285"/>
      <c r="AE38" s="285"/>
      <c r="AF38" s="285"/>
      <c r="AG38" s="286"/>
      <c r="AH38" s="35"/>
      <c r="AI38" s="35"/>
    </row>
    <row r="39" spans="1:35" s="1" customFormat="1" ht="15" customHeight="1" x14ac:dyDescent="0.15">
      <c r="A39" s="22"/>
      <c r="B39" s="4"/>
      <c r="C39" s="4"/>
      <c r="D39" s="4"/>
      <c r="E39" s="4"/>
      <c r="F39" s="4"/>
      <c r="AH39" s="35"/>
      <c r="AI39" s="35"/>
    </row>
    <row r="40" spans="1:35" s="1" customFormat="1" ht="15" customHeight="1" x14ac:dyDescent="0.15">
      <c r="A40" s="22"/>
      <c r="B40" s="4"/>
      <c r="C40" s="4"/>
      <c r="D40" s="4"/>
      <c r="E40" s="4"/>
      <c r="F40" s="4"/>
      <c r="AH40" s="35"/>
      <c r="AI40" s="35"/>
    </row>
    <row r="41" spans="1:35" s="1" customFormat="1" ht="15" customHeight="1" x14ac:dyDescent="0.15">
      <c r="A41" s="22"/>
      <c r="B41" s="4"/>
      <c r="C41" s="4"/>
      <c r="D41" s="4"/>
      <c r="E41" s="4"/>
      <c r="F41" s="4"/>
      <c r="AH41" s="35"/>
      <c r="AI41" s="35"/>
    </row>
    <row r="42" spans="1:35" s="1" customFormat="1" ht="15" customHeight="1" x14ac:dyDescent="0.15">
      <c r="A42" s="22"/>
      <c r="B42" s="4"/>
      <c r="C42" s="4"/>
      <c r="D42" s="4"/>
      <c r="E42" s="4"/>
      <c r="F42" s="4"/>
      <c r="AH42" s="35"/>
      <c r="AI42" s="35"/>
    </row>
    <row r="43" spans="1:35" s="1" customFormat="1" ht="15" customHeight="1" x14ac:dyDescent="0.15">
      <c r="A43" s="22"/>
      <c r="B43" s="4"/>
      <c r="C43" s="4"/>
      <c r="D43" s="4"/>
      <c r="E43" s="4"/>
      <c r="F43" s="4"/>
      <c r="AH43" s="35"/>
      <c r="AI43" s="35"/>
    </row>
    <row r="44" spans="1:35" s="1" customFormat="1" ht="15" customHeight="1" x14ac:dyDescent="0.15">
      <c r="A44" s="22"/>
      <c r="B44" s="4"/>
      <c r="C44" s="4"/>
      <c r="D44" s="4"/>
      <c r="E44" s="4"/>
      <c r="F44" s="4"/>
      <c r="AH44" s="35"/>
      <c r="AI44" s="35"/>
    </row>
    <row r="45" spans="1:35" s="1" customFormat="1" ht="15" customHeight="1" x14ac:dyDescent="0.15">
      <c r="A45" s="22"/>
      <c r="B45" s="4"/>
      <c r="C45" s="4"/>
      <c r="D45" s="4"/>
      <c r="E45" s="4"/>
      <c r="F45" s="4"/>
      <c r="AH45" s="35"/>
      <c r="AI45" s="35"/>
    </row>
    <row r="46" spans="1:35" s="1" customFormat="1" ht="15" customHeight="1" x14ac:dyDescent="0.15">
      <c r="A46" s="22"/>
      <c r="B46" s="4"/>
      <c r="C46" s="4"/>
      <c r="D46" s="4"/>
      <c r="E46" s="4"/>
      <c r="F46" s="4"/>
      <c r="AH46" s="35"/>
      <c r="AI46" s="35"/>
    </row>
    <row r="47" spans="1:35" ht="15" customHeight="1" x14ac:dyDescent="0.15">
      <c r="A47" s="1" t="s">
        <v>197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5" ht="30" customHeight="1" x14ac:dyDescent="0.15">
      <c r="A48" s="173" t="s">
        <v>8</v>
      </c>
      <c r="B48" s="174"/>
      <c r="C48" s="174"/>
      <c r="D48" s="174"/>
      <c r="E48" s="175"/>
      <c r="F48" s="17">
        <v>1</v>
      </c>
      <c r="G48" s="290"/>
      <c r="H48" s="291"/>
      <c r="I48" s="291"/>
      <c r="J48" s="291"/>
      <c r="K48" s="291"/>
      <c r="L48" s="291"/>
      <c r="M48" s="291"/>
      <c r="N48" s="292"/>
      <c r="O48" s="159" t="s">
        <v>35</v>
      </c>
      <c r="P48" s="160"/>
      <c r="Q48" s="160"/>
      <c r="R48" s="161"/>
      <c r="S48" s="45" t="s">
        <v>176</v>
      </c>
      <c r="T48" s="303"/>
      <c r="U48" s="303"/>
      <c r="V48" s="303"/>
      <c r="W48" s="44" t="s">
        <v>177</v>
      </c>
      <c r="X48" s="159" t="s">
        <v>3</v>
      </c>
      <c r="Y48" s="160"/>
      <c r="Z48" s="160"/>
      <c r="AA48" s="161"/>
      <c r="AB48" s="287"/>
      <c r="AC48" s="288"/>
      <c r="AD48" s="288"/>
      <c r="AE48" s="288"/>
      <c r="AF48" s="288"/>
      <c r="AG48" s="289"/>
      <c r="AH48" s="36" t="str">
        <f>IF(G48="","",VLOOKUP(G48,$G$114:$Q$115,11,FALSE))</f>
        <v/>
      </c>
    </row>
    <row r="49" spans="1:35" ht="30" customHeight="1" x14ac:dyDescent="0.15">
      <c r="A49" s="176"/>
      <c r="B49" s="177"/>
      <c r="C49" s="177"/>
      <c r="D49" s="177"/>
      <c r="E49" s="178"/>
      <c r="F49" s="15">
        <v>2</v>
      </c>
      <c r="G49" s="290"/>
      <c r="H49" s="291"/>
      <c r="I49" s="291"/>
      <c r="J49" s="291"/>
      <c r="K49" s="291"/>
      <c r="L49" s="291"/>
      <c r="M49" s="291"/>
      <c r="N49" s="292"/>
      <c r="O49" s="159" t="s">
        <v>35</v>
      </c>
      <c r="P49" s="160"/>
      <c r="Q49" s="160"/>
      <c r="R49" s="161"/>
      <c r="S49" s="45" t="s">
        <v>176</v>
      </c>
      <c r="T49" s="303"/>
      <c r="U49" s="303"/>
      <c r="V49" s="303"/>
      <c r="W49" s="44" t="s">
        <v>177</v>
      </c>
      <c r="X49" s="159" t="s">
        <v>3</v>
      </c>
      <c r="Y49" s="160"/>
      <c r="Z49" s="160"/>
      <c r="AA49" s="161"/>
      <c r="AB49" s="287"/>
      <c r="AC49" s="288"/>
      <c r="AD49" s="288"/>
      <c r="AE49" s="288"/>
      <c r="AF49" s="288"/>
      <c r="AG49" s="289"/>
      <c r="AH49" s="36" t="str">
        <f>IF(G49="","",VLOOKUP(G49,$G$114:$Q$115,11,FALSE))</f>
        <v/>
      </c>
    </row>
    <row r="50" spans="1:35" s="1" customFormat="1" ht="15" customHeight="1" x14ac:dyDescent="0.15">
      <c r="A50" s="23"/>
      <c r="B50" s="23"/>
      <c r="C50" s="23"/>
      <c r="D50" s="23"/>
      <c r="E50" s="23"/>
      <c r="F50" s="24"/>
      <c r="G50" s="25"/>
      <c r="H50" s="26"/>
      <c r="I50" s="26"/>
      <c r="J50" s="5"/>
      <c r="K50" s="5"/>
      <c r="L50" s="5"/>
      <c r="M50" s="5"/>
      <c r="N50" s="5"/>
      <c r="O50" s="12"/>
      <c r="P50" s="12"/>
      <c r="Q50" s="12"/>
      <c r="R50" s="12"/>
      <c r="S50" s="27"/>
      <c r="T50" s="27"/>
      <c r="U50" s="27"/>
      <c r="V50" s="27"/>
      <c r="W50" s="27"/>
      <c r="X50" s="12"/>
      <c r="Y50" s="12"/>
      <c r="Z50" s="12"/>
      <c r="AA50" s="12"/>
      <c r="AB50" s="28"/>
      <c r="AC50" s="28"/>
      <c r="AD50" s="28"/>
      <c r="AE50" s="28"/>
      <c r="AF50" s="28"/>
      <c r="AG50" s="28"/>
      <c r="AH50" s="35"/>
      <c r="AI50" s="35"/>
    </row>
    <row r="51" spans="1:35" ht="30" customHeight="1" x14ac:dyDescent="0.15">
      <c r="A51" s="136" t="s">
        <v>20</v>
      </c>
      <c r="B51" s="137"/>
      <c r="C51" s="137"/>
      <c r="D51" s="137"/>
      <c r="E51" s="138"/>
      <c r="F51" s="287"/>
      <c r="G51" s="288"/>
      <c r="H51" s="288"/>
      <c r="I51" s="288"/>
      <c r="J51" s="288"/>
      <c r="K51" s="288"/>
      <c r="L51" s="288"/>
      <c r="M51" s="288"/>
      <c r="N51" s="288"/>
      <c r="O51" s="288"/>
      <c r="P51" s="288"/>
      <c r="Q51" s="203" t="s">
        <v>169</v>
      </c>
      <c r="R51" s="204"/>
      <c r="S51" s="204"/>
      <c r="T51" s="204"/>
      <c r="U51" s="204"/>
      <c r="V51" s="204"/>
      <c r="W51" s="205"/>
      <c r="X51" s="304"/>
      <c r="Y51" s="304"/>
      <c r="Z51" s="304"/>
      <c r="AA51" s="304"/>
      <c r="AB51" s="304"/>
      <c r="AC51" s="304"/>
      <c r="AD51" s="304"/>
      <c r="AE51" s="304"/>
      <c r="AF51" s="304"/>
      <c r="AG51" s="305"/>
    </row>
    <row r="52" spans="1:35" s="1" customFormat="1" ht="15" customHeight="1" x14ac:dyDescent="0.15">
      <c r="A52" s="23"/>
      <c r="B52" s="23"/>
      <c r="C52" s="23"/>
      <c r="D52" s="23"/>
      <c r="E52" s="23"/>
      <c r="F52" s="24"/>
      <c r="G52" s="25"/>
      <c r="H52" s="26"/>
      <c r="I52" s="26"/>
      <c r="J52" s="5"/>
      <c r="K52" s="5"/>
      <c r="L52" s="5"/>
      <c r="M52" s="5"/>
      <c r="N52" s="5"/>
      <c r="O52" s="2"/>
      <c r="P52" s="2"/>
      <c r="Q52" s="2"/>
      <c r="R52" s="2"/>
      <c r="S52" s="3"/>
      <c r="T52" s="3"/>
      <c r="U52" s="3"/>
      <c r="V52" s="3"/>
      <c r="W52" s="3"/>
      <c r="X52" s="2"/>
      <c r="Y52" s="2"/>
      <c r="Z52" s="2"/>
      <c r="AA52" s="2"/>
      <c r="AB52" s="29"/>
      <c r="AC52" s="29"/>
      <c r="AD52" s="29"/>
      <c r="AE52" s="29"/>
      <c r="AF52" s="29"/>
      <c r="AG52" s="29"/>
      <c r="AH52" s="35"/>
      <c r="AI52" s="35"/>
    </row>
    <row r="53" spans="1:35" s="1" customFormat="1" ht="15" customHeight="1" x14ac:dyDescent="0.15">
      <c r="A53" s="50"/>
      <c r="B53" s="51"/>
      <c r="C53" s="51"/>
      <c r="D53" s="51"/>
      <c r="E53" s="51"/>
      <c r="F53" s="6"/>
      <c r="G53" s="5"/>
      <c r="H53" s="151" t="s">
        <v>71</v>
      </c>
      <c r="I53" s="151"/>
      <c r="J53" s="151"/>
      <c r="K53" s="151"/>
      <c r="L53" s="151"/>
      <c r="M53" s="151"/>
      <c r="N53" s="151"/>
      <c r="O53" s="151"/>
      <c r="P53" s="151"/>
      <c r="Q53" s="151"/>
      <c r="R53" s="151"/>
      <c r="S53" s="151"/>
      <c r="T53" s="151"/>
      <c r="U53" s="151"/>
      <c r="V53" s="152"/>
      <c r="W53" s="221" t="s">
        <v>67</v>
      </c>
      <c r="X53" s="222"/>
      <c r="Y53" s="223"/>
      <c r="Z53" s="206" t="s">
        <v>194</v>
      </c>
      <c r="AA53" s="207"/>
      <c r="AB53" s="207"/>
      <c r="AC53" s="207"/>
      <c r="AD53" s="207"/>
      <c r="AE53" s="207"/>
      <c r="AF53" s="207"/>
      <c r="AG53" s="208"/>
      <c r="AH53" s="35"/>
      <c r="AI53" s="35"/>
    </row>
    <row r="54" spans="1:35" s="1" customFormat="1" ht="15" customHeight="1" thickBot="1" x14ac:dyDescent="0.2">
      <c r="A54" s="52"/>
      <c r="B54" s="53"/>
      <c r="C54" s="53"/>
      <c r="D54" s="53"/>
      <c r="E54" s="53"/>
      <c r="F54" s="48" t="s">
        <v>39</v>
      </c>
      <c r="G54" s="49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4"/>
      <c r="W54" s="224"/>
      <c r="X54" s="225"/>
      <c r="Y54" s="226"/>
      <c r="Z54" s="206" t="s">
        <v>195</v>
      </c>
      <c r="AA54" s="207"/>
      <c r="AB54" s="207"/>
      <c r="AC54" s="208"/>
      <c r="AD54" s="219" t="s">
        <v>196</v>
      </c>
      <c r="AE54" s="219"/>
      <c r="AF54" s="219"/>
      <c r="AG54" s="220"/>
      <c r="AH54" s="35"/>
      <c r="AI54" s="35"/>
    </row>
    <row r="55" spans="1:35" ht="15" customHeight="1" thickTop="1" x14ac:dyDescent="0.15">
      <c r="A55" s="179" t="s">
        <v>201</v>
      </c>
      <c r="B55" s="180"/>
      <c r="C55" s="180"/>
      <c r="D55" s="180"/>
      <c r="E55" s="180"/>
      <c r="F55" s="276"/>
      <c r="G55" s="277"/>
      <c r="H55" s="13" t="s">
        <v>81</v>
      </c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4"/>
      <c r="W55" s="265"/>
      <c r="X55" s="266"/>
      <c r="Y55" s="266"/>
      <c r="Z55" s="267"/>
      <c r="AA55" s="268"/>
      <c r="AB55" s="268"/>
      <c r="AC55" s="269"/>
      <c r="AD55" s="267"/>
      <c r="AE55" s="268"/>
      <c r="AF55" s="268"/>
      <c r="AG55" s="269"/>
      <c r="AH55" s="36" t="str">
        <f>IF(F55="","",VLOOKUP(F55,$G$117:$Q$118,11,FALSE))</f>
        <v/>
      </c>
      <c r="AI55" s="64">
        <f t="shared" ref="AI55:AI80" si="0">VLOOKUP(H55,$G$120:$Q$148,11,FALSE)</f>
        <v>0</v>
      </c>
    </row>
    <row r="56" spans="1:35" ht="15" customHeight="1" x14ac:dyDescent="0.15">
      <c r="A56" s="179"/>
      <c r="B56" s="180"/>
      <c r="C56" s="180"/>
      <c r="D56" s="180"/>
      <c r="E56" s="180"/>
      <c r="F56" s="293"/>
      <c r="G56" s="294"/>
      <c r="H56" s="13" t="s">
        <v>40</v>
      </c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4"/>
      <c r="W56" s="265"/>
      <c r="X56" s="266"/>
      <c r="Y56" s="266"/>
      <c r="Z56" s="267"/>
      <c r="AA56" s="268"/>
      <c r="AB56" s="268"/>
      <c r="AC56" s="269"/>
      <c r="AD56" s="267"/>
      <c r="AE56" s="268"/>
      <c r="AF56" s="268"/>
      <c r="AG56" s="269"/>
      <c r="AH56" s="36" t="str">
        <f t="shared" ref="AH56:AH83" si="1">IF(F56="","",VLOOKUP(F56,$G$117:$Q$118,11,FALSE))</f>
        <v/>
      </c>
      <c r="AI56" s="64">
        <f t="shared" si="0"/>
        <v>1</v>
      </c>
    </row>
    <row r="57" spans="1:35" ht="15" customHeight="1" x14ac:dyDescent="0.15">
      <c r="A57" s="52"/>
      <c r="B57" s="53"/>
      <c r="C57" s="53"/>
      <c r="D57" s="53"/>
      <c r="E57" s="53"/>
      <c r="F57" s="293"/>
      <c r="G57" s="294"/>
      <c r="H57" s="13" t="s">
        <v>41</v>
      </c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4"/>
      <c r="W57" s="265"/>
      <c r="X57" s="266"/>
      <c r="Y57" s="266"/>
      <c r="Z57" s="267"/>
      <c r="AA57" s="268"/>
      <c r="AB57" s="268"/>
      <c r="AC57" s="269"/>
      <c r="AD57" s="267"/>
      <c r="AE57" s="268"/>
      <c r="AF57" s="268"/>
      <c r="AG57" s="269"/>
      <c r="AH57" s="36" t="str">
        <f t="shared" si="1"/>
        <v/>
      </c>
      <c r="AI57" s="64">
        <f t="shared" si="0"/>
        <v>2</v>
      </c>
    </row>
    <row r="58" spans="1:35" ht="15" customHeight="1" x14ac:dyDescent="0.15">
      <c r="A58" s="52"/>
      <c r="B58" s="53"/>
      <c r="C58" s="53"/>
      <c r="D58" s="53"/>
      <c r="E58" s="53"/>
      <c r="F58" s="293"/>
      <c r="G58" s="294"/>
      <c r="H58" s="13" t="s">
        <v>42</v>
      </c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4"/>
      <c r="W58" s="265"/>
      <c r="X58" s="266"/>
      <c r="Y58" s="266"/>
      <c r="Z58" s="267"/>
      <c r="AA58" s="268"/>
      <c r="AB58" s="268"/>
      <c r="AC58" s="269"/>
      <c r="AD58" s="267"/>
      <c r="AE58" s="268"/>
      <c r="AF58" s="268"/>
      <c r="AG58" s="269"/>
      <c r="AH58" s="36" t="str">
        <f t="shared" si="1"/>
        <v/>
      </c>
      <c r="AI58" s="64">
        <f t="shared" si="0"/>
        <v>3</v>
      </c>
    </row>
    <row r="59" spans="1:35" ht="15" customHeight="1" x14ac:dyDescent="0.15">
      <c r="A59" s="182" t="s">
        <v>19</v>
      </c>
      <c r="B59" s="183"/>
      <c r="C59" s="183"/>
      <c r="D59" s="183"/>
      <c r="E59" s="183"/>
      <c r="F59" s="293"/>
      <c r="G59" s="294"/>
      <c r="H59" s="13" t="s">
        <v>43</v>
      </c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4"/>
      <c r="W59" s="265"/>
      <c r="X59" s="266"/>
      <c r="Y59" s="266"/>
      <c r="Z59" s="267"/>
      <c r="AA59" s="268"/>
      <c r="AB59" s="268"/>
      <c r="AC59" s="269"/>
      <c r="AD59" s="267"/>
      <c r="AE59" s="268"/>
      <c r="AF59" s="268"/>
      <c r="AG59" s="269"/>
      <c r="AH59" s="36" t="str">
        <f t="shared" si="1"/>
        <v/>
      </c>
      <c r="AI59" s="64">
        <f t="shared" si="0"/>
        <v>4</v>
      </c>
    </row>
    <row r="60" spans="1:35" ht="15" customHeight="1" x14ac:dyDescent="0.15">
      <c r="A60" s="182"/>
      <c r="B60" s="183"/>
      <c r="C60" s="183"/>
      <c r="D60" s="183"/>
      <c r="E60" s="183"/>
      <c r="F60" s="293"/>
      <c r="G60" s="294"/>
      <c r="H60" s="13" t="s">
        <v>44</v>
      </c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4"/>
      <c r="W60" s="265"/>
      <c r="X60" s="266"/>
      <c r="Y60" s="266"/>
      <c r="Z60" s="267"/>
      <c r="AA60" s="268"/>
      <c r="AB60" s="268"/>
      <c r="AC60" s="269"/>
      <c r="AD60" s="267"/>
      <c r="AE60" s="268"/>
      <c r="AF60" s="268"/>
      <c r="AG60" s="269"/>
      <c r="AH60" s="36" t="str">
        <f t="shared" si="1"/>
        <v/>
      </c>
      <c r="AI60" s="64">
        <f t="shared" si="0"/>
        <v>5</v>
      </c>
    </row>
    <row r="61" spans="1:35" ht="15" customHeight="1" x14ac:dyDescent="0.15">
      <c r="A61" s="182"/>
      <c r="B61" s="183"/>
      <c r="C61" s="183"/>
      <c r="D61" s="183"/>
      <c r="E61" s="183"/>
      <c r="F61" s="293"/>
      <c r="G61" s="294"/>
      <c r="H61" s="13" t="s">
        <v>45</v>
      </c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4"/>
      <c r="W61" s="265"/>
      <c r="X61" s="266"/>
      <c r="Y61" s="266"/>
      <c r="Z61" s="267"/>
      <c r="AA61" s="268"/>
      <c r="AB61" s="268"/>
      <c r="AC61" s="269"/>
      <c r="AD61" s="267"/>
      <c r="AE61" s="268"/>
      <c r="AF61" s="268"/>
      <c r="AG61" s="269"/>
      <c r="AH61" s="36" t="str">
        <f t="shared" si="1"/>
        <v/>
      </c>
      <c r="AI61" s="64">
        <f t="shared" si="0"/>
        <v>6</v>
      </c>
    </row>
    <row r="62" spans="1:35" ht="15" customHeight="1" x14ac:dyDescent="0.15">
      <c r="A62" s="182"/>
      <c r="B62" s="183"/>
      <c r="C62" s="183"/>
      <c r="D62" s="183"/>
      <c r="E62" s="183"/>
      <c r="F62" s="293"/>
      <c r="G62" s="294"/>
      <c r="H62" s="13" t="s">
        <v>46</v>
      </c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4"/>
      <c r="W62" s="265"/>
      <c r="X62" s="266"/>
      <c r="Y62" s="266"/>
      <c r="Z62" s="267"/>
      <c r="AA62" s="268"/>
      <c r="AB62" s="268"/>
      <c r="AC62" s="269"/>
      <c r="AD62" s="267"/>
      <c r="AE62" s="268"/>
      <c r="AF62" s="268"/>
      <c r="AG62" s="269"/>
      <c r="AH62" s="36" t="str">
        <f t="shared" si="1"/>
        <v/>
      </c>
      <c r="AI62" s="64">
        <f t="shared" si="0"/>
        <v>7</v>
      </c>
    </row>
    <row r="63" spans="1:35" ht="15" customHeight="1" x14ac:dyDescent="0.15">
      <c r="A63" s="182"/>
      <c r="B63" s="183"/>
      <c r="C63" s="183"/>
      <c r="D63" s="183"/>
      <c r="E63" s="183"/>
      <c r="F63" s="293"/>
      <c r="G63" s="294"/>
      <c r="H63" s="13" t="s">
        <v>47</v>
      </c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4"/>
      <c r="W63" s="265"/>
      <c r="X63" s="266"/>
      <c r="Y63" s="266"/>
      <c r="Z63" s="267"/>
      <c r="AA63" s="268"/>
      <c r="AB63" s="268"/>
      <c r="AC63" s="269"/>
      <c r="AD63" s="267"/>
      <c r="AE63" s="268"/>
      <c r="AF63" s="268"/>
      <c r="AG63" s="269"/>
      <c r="AH63" s="36" t="str">
        <f t="shared" si="1"/>
        <v/>
      </c>
      <c r="AI63" s="64">
        <f t="shared" si="0"/>
        <v>8</v>
      </c>
    </row>
    <row r="64" spans="1:35" ht="15" customHeight="1" x14ac:dyDescent="0.15">
      <c r="A64" s="182"/>
      <c r="B64" s="183"/>
      <c r="C64" s="183"/>
      <c r="D64" s="183"/>
      <c r="E64" s="183"/>
      <c r="F64" s="293"/>
      <c r="G64" s="294"/>
      <c r="H64" s="13" t="s">
        <v>48</v>
      </c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4"/>
      <c r="W64" s="265"/>
      <c r="X64" s="266"/>
      <c r="Y64" s="266"/>
      <c r="Z64" s="267"/>
      <c r="AA64" s="268"/>
      <c r="AB64" s="268"/>
      <c r="AC64" s="269"/>
      <c r="AD64" s="267"/>
      <c r="AE64" s="268"/>
      <c r="AF64" s="268"/>
      <c r="AG64" s="269"/>
      <c r="AH64" s="36" t="str">
        <f t="shared" si="1"/>
        <v/>
      </c>
      <c r="AI64" s="64">
        <f t="shared" si="0"/>
        <v>9</v>
      </c>
    </row>
    <row r="65" spans="1:35" ht="15" customHeight="1" x14ac:dyDescent="0.15">
      <c r="A65" s="182"/>
      <c r="B65" s="183"/>
      <c r="C65" s="183"/>
      <c r="D65" s="183"/>
      <c r="E65" s="183"/>
      <c r="F65" s="293"/>
      <c r="G65" s="294"/>
      <c r="H65" s="13" t="s">
        <v>49</v>
      </c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4"/>
      <c r="W65" s="265"/>
      <c r="X65" s="266"/>
      <c r="Y65" s="266"/>
      <c r="Z65" s="267"/>
      <c r="AA65" s="268"/>
      <c r="AB65" s="268"/>
      <c r="AC65" s="269"/>
      <c r="AD65" s="267"/>
      <c r="AE65" s="268"/>
      <c r="AF65" s="268"/>
      <c r="AG65" s="269"/>
      <c r="AH65" s="36" t="str">
        <f t="shared" si="1"/>
        <v/>
      </c>
      <c r="AI65" s="64">
        <f t="shared" si="0"/>
        <v>10</v>
      </c>
    </row>
    <row r="66" spans="1:35" ht="15" customHeight="1" x14ac:dyDescent="0.15">
      <c r="A66" s="182"/>
      <c r="B66" s="183"/>
      <c r="C66" s="183"/>
      <c r="D66" s="183"/>
      <c r="E66" s="183"/>
      <c r="F66" s="293"/>
      <c r="G66" s="294"/>
      <c r="H66" s="13" t="s">
        <v>50</v>
      </c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4"/>
      <c r="W66" s="265"/>
      <c r="X66" s="266"/>
      <c r="Y66" s="266"/>
      <c r="Z66" s="267"/>
      <c r="AA66" s="268"/>
      <c r="AB66" s="268"/>
      <c r="AC66" s="269"/>
      <c r="AD66" s="267"/>
      <c r="AE66" s="268"/>
      <c r="AF66" s="268"/>
      <c r="AG66" s="269"/>
      <c r="AH66" s="36" t="str">
        <f t="shared" si="1"/>
        <v/>
      </c>
      <c r="AI66" s="64">
        <f t="shared" si="0"/>
        <v>11</v>
      </c>
    </row>
    <row r="67" spans="1:35" ht="15" customHeight="1" x14ac:dyDescent="0.15">
      <c r="A67" s="182"/>
      <c r="B67" s="183"/>
      <c r="C67" s="183"/>
      <c r="D67" s="183"/>
      <c r="E67" s="183"/>
      <c r="F67" s="293"/>
      <c r="G67" s="294"/>
      <c r="H67" s="13" t="s">
        <v>51</v>
      </c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4"/>
      <c r="W67" s="265"/>
      <c r="X67" s="266"/>
      <c r="Y67" s="266"/>
      <c r="Z67" s="267"/>
      <c r="AA67" s="268"/>
      <c r="AB67" s="268"/>
      <c r="AC67" s="269"/>
      <c r="AD67" s="267"/>
      <c r="AE67" s="268"/>
      <c r="AF67" s="268"/>
      <c r="AG67" s="269"/>
      <c r="AH67" s="36" t="str">
        <f t="shared" si="1"/>
        <v/>
      </c>
      <c r="AI67" s="64">
        <f t="shared" si="0"/>
        <v>12</v>
      </c>
    </row>
    <row r="68" spans="1:35" ht="15" customHeight="1" x14ac:dyDescent="0.15">
      <c r="A68" s="182"/>
      <c r="B68" s="183"/>
      <c r="C68" s="183"/>
      <c r="D68" s="183"/>
      <c r="E68" s="183"/>
      <c r="F68" s="293"/>
      <c r="G68" s="294"/>
      <c r="H68" s="13" t="s">
        <v>52</v>
      </c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4"/>
      <c r="W68" s="265"/>
      <c r="X68" s="266"/>
      <c r="Y68" s="266"/>
      <c r="Z68" s="267"/>
      <c r="AA68" s="268"/>
      <c r="AB68" s="268"/>
      <c r="AC68" s="269"/>
      <c r="AD68" s="267"/>
      <c r="AE68" s="268"/>
      <c r="AF68" s="268"/>
      <c r="AG68" s="269"/>
      <c r="AH68" s="36" t="str">
        <f t="shared" si="1"/>
        <v/>
      </c>
      <c r="AI68" s="64">
        <f t="shared" si="0"/>
        <v>13</v>
      </c>
    </row>
    <row r="69" spans="1:35" ht="15" customHeight="1" x14ac:dyDescent="0.15">
      <c r="A69" s="182"/>
      <c r="B69" s="183"/>
      <c r="C69" s="183"/>
      <c r="D69" s="183"/>
      <c r="E69" s="183"/>
      <c r="F69" s="293"/>
      <c r="G69" s="294"/>
      <c r="H69" s="13" t="s">
        <v>53</v>
      </c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4"/>
      <c r="W69" s="265"/>
      <c r="X69" s="266"/>
      <c r="Y69" s="266"/>
      <c r="Z69" s="267"/>
      <c r="AA69" s="268"/>
      <c r="AB69" s="268"/>
      <c r="AC69" s="269"/>
      <c r="AD69" s="267"/>
      <c r="AE69" s="268"/>
      <c r="AF69" s="268"/>
      <c r="AG69" s="269"/>
      <c r="AH69" s="36" t="str">
        <f t="shared" si="1"/>
        <v/>
      </c>
      <c r="AI69" s="64">
        <f t="shared" si="0"/>
        <v>14</v>
      </c>
    </row>
    <row r="70" spans="1:35" ht="15" customHeight="1" x14ac:dyDescent="0.15">
      <c r="A70" s="182"/>
      <c r="B70" s="183"/>
      <c r="C70" s="183"/>
      <c r="D70" s="183"/>
      <c r="E70" s="183"/>
      <c r="F70" s="293"/>
      <c r="G70" s="294"/>
      <c r="H70" s="13" t="s">
        <v>54</v>
      </c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4"/>
      <c r="W70" s="265"/>
      <c r="X70" s="266"/>
      <c r="Y70" s="266"/>
      <c r="Z70" s="267"/>
      <c r="AA70" s="268"/>
      <c r="AB70" s="268"/>
      <c r="AC70" s="269"/>
      <c r="AD70" s="267"/>
      <c r="AE70" s="268"/>
      <c r="AF70" s="268"/>
      <c r="AG70" s="269"/>
      <c r="AH70" s="36" t="str">
        <f t="shared" si="1"/>
        <v/>
      </c>
      <c r="AI70" s="64">
        <f t="shared" si="0"/>
        <v>15</v>
      </c>
    </row>
    <row r="71" spans="1:35" ht="15" customHeight="1" x14ac:dyDescent="0.15">
      <c r="A71" s="182"/>
      <c r="B71" s="183"/>
      <c r="C71" s="183"/>
      <c r="D71" s="183"/>
      <c r="E71" s="183"/>
      <c r="F71" s="293"/>
      <c r="G71" s="294"/>
      <c r="H71" s="13" t="s">
        <v>55</v>
      </c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4"/>
      <c r="W71" s="265"/>
      <c r="X71" s="266"/>
      <c r="Y71" s="266"/>
      <c r="Z71" s="267"/>
      <c r="AA71" s="268"/>
      <c r="AB71" s="268"/>
      <c r="AC71" s="269"/>
      <c r="AD71" s="267"/>
      <c r="AE71" s="268"/>
      <c r="AF71" s="268"/>
      <c r="AG71" s="269"/>
      <c r="AH71" s="36" t="str">
        <f t="shared" si="1"/>
        <v/>
      </c>
      <c r="AI71" s="64">
        <f t="shared" si="0"/>
        <v>16</v>
      </c>
    </row>
    <row r="72" spans="1:35" ht="15" customHeight="1" x14ac:dyDescent="0.15">
      <c r="A72" s="182"/>
      <c r="B72" s="183"/>
      <c r="C72" s="183"/>
      <c r="D72" s="183"/>
      <c r="E72" s="183"/>
      <c r="F72" s="293"/>
      <c r="G72" s="294"/>
      <c r="H72" s="13" t="s">
        <v>56</v>
      </c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4"/>
      <c r="W72" s="265"/>
      <c r="X72" s="266"/>
      <c r="Y72" s="266"/>
      <c r="Z72" s="267"/>
      <c r="AA72" s="268"/>
      <c r="AB72" s="268"/>
      <c r="AC72" s="269"/>
      <c r="AD72" s="267"/>
      <c r="AE72" s="268"/>
      <c r="AF72" s="268"/>
      <c r="AG72" s="269"/>
      <c r="AH72" s="36" t="str">
        <f t="shared" si="1"/>
        <v/>
      </c>
      <c r="AI72" s="64">
        <f t="shared" si="0"/>
        <v>17</v>
      </c>
    </row>
    <row r="73" spans="1:35" ht="15" customHeight="1" x14ac:dyDescent="0.15">
      <c r="A73" s="182"/>
      <c r="B73" s="183"/>
      <c r="C73" s="183"/>
      <c r="D73" s="183"/>
      <c r="E73" s="183"/>
      <c r="F73" s="293"/>
      <c r="G73" s="294"/>
      <c r="H73" s="13" t="s">
        <v>57</v>
      </c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4"/>
      <c r="W73" s="265"/>
      <c r="X73" s="266"/>
      <c r="Y73" s="266"/>
      <c r="Z73" s="267"/>
      <c r="AA73" s="268"/>
      <c r="AB73" s="268"/>
      <c r="AC73" s="269"/>
      <c r="AD73" s="267"/>
      <c r="AE73" s="268"/>
      <c r="AF73" s="268"/>
      <c r="AG73" s="269"/>
      <c r="AH73" s="36" t="str">
        <f t="shared" si="1"/>
        <v/>
      </c>
      <c r="AI73" s="64">
        <f t="shared" si="0"/>
        <v>18</v>
      </c>
    </row>
    <row r="74" spans="1:35" ht="15" customHeight="1" x14ac:dyDescent="0.15">
      <c r="A74" s="182"/>
      <c r="B74" s="183"/>
      <c r="C74" s="183"/>
      <c r="D74" s="183"/>
      <c r="E74" s="183"/>
      <c r="F74" s="293"/>
      <c r="G74" s="294"/>
      <c r="H74" s="13" t="s">
        <v>58</v>
      </c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4"/>
      <c r="W74" s="265"/>
      <c r="X74" s="266"/>
      <c r="Y74" s="266"/>
      <c r="Z74" s="267"/>
      <c r="AA74" s="268"/>
      <c r="AB74" s="268"/>
      <c r="AC74" s="269"/>
      <c r="AD74" s="267"/>
      <c r="AE74" s="268"/>
      <c r="AF74" s="268"/>
      <c r="AG74" s="269"/>
      <c r="AH74" s="36" t="str">
        <f t="shared" si="1"/>
        <v/>
      </c>
      <c r="AI74" s="64">
        <f t="shared" si="0"/>
        <v>19</v>
      </c>
    </row>
    <row r="75" spans="1:35" ht="15" customHeight="1" x14ac:dyDescent="0.15">
      <c r="A75" s="182"/>
      <c r="B75" s="183"/>
      <c r="C75" s="183"/>
      <c r="D75" s="183"/>
      <c r="E75" s="183"/>
      <c r="F75" s="293"/>
      <c r="G75" s="294"/>
      <c r="H75" s="13" t="s">
        <v>59</v>
      </c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4"/>
      <c r="W75" s="265"/>
      <c r="X75" s="266"/>
      <c r="Y75" s="266"/>
      <c r="Z75" s="267"/>
      <c r="AA75" s="268"/>
      <c r="AB75" s="268"/>
      <c r="AC75" s="269"/>
      <c r="AD75" s="267"/>
      <c r="AE75" s="268"/>
      <c r="AF75" s="268"/>
      <c r="AG75" s="269"/>
      <c r="AH75" s="36" t="str">
        <f t="shared" si="1"/>
        <v/>
      </c>
      <c r="AI75" s="64">
        <f t="shared" si="0"/>
        <v>20</v>
      </c>
    </row>
    <row r="76" spans="1:35" ht="15" customHeight="1" x14ac:dyDescent="0.15">
      <c r="A76" s="182"/>
      <c r="B76" s="183"/>
      <c r="C76" s="183"/>
      <c r="D76" s="183"/>
      <c r="E76" s="183"/>
      <c r="F76" s="293"/>
      <c r="G76" s="294"/>
      <c r="H76" s="13" t="s">
        <v>60</v>
      </c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4"/>
      <c r="W76" s="265"/>
      <c r="X76" s="266"/>
      <c r="Y76" s="266"/>
      <c r="Z76" s="267"/>
      <c r="AA76" s="268"/>
      <c r="AB76" s="268"/>
      <c r="AC76" s="269"/>
      <c r="AD76" s="267"/>
      <c r="AE76" s="268"/>
      <c r="AF76" s="268"/>
      <c r="AG76" s="269"/>
      <c r="AH76" s="36" t="str">
        <f t="shared" si="1"/>
        <v/>
      </c>
      <c r="AI76" s="64">
        <f t="shared" si="0"/>
        <v>21</v>
      </c>
    </row>
    <row r="77" spans="1:35" ht="15" customHeight="1" x14ac:dyDescent="0.15">
      <c r="A77" s="52"/>
      <c r="B77" s="53"/>
      <c r="C77" s="53"/>
      <c r="D77" s="53"/>
      <c r="E77" s="53"/>
      <c r="F77" s="293"/>
      <c r="G77" s="294"/>
      <c r="H77" s="13" t="s">
        <v>61</v>
      </c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4"/>
      <c r="W77" s="265"/>
      <c r="X77" s="266"/>
      <c r="Y77" s="266"/>
      <c r="Z77" s="267"/>
      <c r="AA77" s="268"/>
      <c r="AB77" s="268"/>
      <c r="AC77" s="269"/>
      <c r="AD77" s="267"/>
      <c r="AE77" s="268"/>
      <c r="AF77" s="268"/>
      <c r="AG77" s="269"/>
      <c r="AH77" s="36" t="str">
        <f t="shared" si="1"/>
        <v/>
      </c>
      <c r="AI77" s="64">
        <f t="shared" si="0"/>
        <v>22</v>
      </c>
    </row>
    <row r="78" spans="1:35" ht="15" customHeight="1" x14ac:dyDescent="0.15">
      <c r="A78" s="52"/>
      <c r="B78" s="53"/>
      <c r="C78" s="53"/>
      <c r="D78" s="53"/>
      <c r="E78" s="53"/>
      <c r="F78" s="293"/>
      <c r="G78" s="294"/>
      <c r="H78" s="13" t="s">
        <v>62</v>
      </c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4"/>
      <c r="W78" s="265"/>
      <c r="X78" s="266"/>
      <c r="Y78" s="266"/>
      <c r="Z78" s="267"/>
      <c r="AA78" s="268"/>
      <c r="AB78" s="268"/>
      <c r="AC78" s="269"/>
      <c r="AD78" s="267"/>
      <c r="AE78" s="268"/>
      <c r="AF78" s="268"/>
      <c r="AG78" s="269"/>
      <c r="AH78" s="36" t="str">
        <f t="shared" si="1"/>
        <v/>
      </c>
      <c r="AI78" s="64">
        <f t="shared" si="0"/>
        <v>23</v>
      </c>
    </row>
    <row r="79" spans="1:35" ht="15" customHeight="1" x14ac:dyDescent="0.15">
      <c r="A79" s="52"/>
      <c r="B79" s="53"/>
      <c r="C79" s="53"/>
      <c r="D79" s="53"/>
      <c r="E79" s="53"/>
      <c r="F79" s="293"/>
      <c r="G79" s="294"/>
      <c r="H79" s="13" t="s">
        <v>63</v>
      </c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4"/>
      <c r="W79" s="265"/>
      <c r="X79" s="266"/>
      <c r="Y79" s="266"/>
      <c r="Z79" s="267"/>
      <c r="AA79" s="268"/>
      <c r="AB79" s="268"/>
      <c r="AC79" s="269"/>
      <c r="AD79" s="267"/>
      <c r="AE79" s="268"/>
      <c r="AF79" s="268"/>
      <c r="AG79" s="269"/>
      <c r="AH79" s="36" t="str">
        <f t="shared" si="1"/>
        <v/>
      </c>
      <c r="AI79" s="64">
        <f t="shared" si="0"/>
        <v>24</v>
      </c>
    </row>
    <row r="80" spans="1:35" ht="15" customHeight="1" x14ac:dyDescent="0.15">
      <c r="A80" s="52"/>
      <c r="B80" s="53"/>
      <c r="C80" s="53"/>
      <c r="D80" s="53"/>
      <c r="E80" s="53"/>
      <c r="F80" s="293"/>
      <c r="G80" s="294"/>
      <c r="H80" s="13" t="s">
        <v>64</v>
      </c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4"/>
      <c r="W80" s="265"/>
      <c r="X80" s="266"/>
      <c r="Y80" s="266"/>
      <c r="Z80" s="267"/>
      <c r="AA80" s="268"/>
      <c r="AB80" s="268"/>
      <c r="AC80" s="269"/>
      <c r="AD80" s="267"/>
      <c r="AE80" s="268"/>
      <c r="AF80" s="268"/>
      <c r="AG80" s="269"/>
      <c r="AH80" s="36" t="str">
        <f t="shared" si="1"/>
        <v/>
      </c>
      <c r="AI80" s="64">
        <f t="shared" si="0"/>
        <v>25</v>
      </c>
    </row>
    <row r="81" spans="1:36" ht="15" customHeight="1" x14ac:dyDescent="0.15">
      <c r="A81" s="52"/>
      <c r="B81" s="53"/>
      <c r="C81" s="53"/>
      <c r="D81" s="53"/>
      <c r="E81" s="53"/>
      <c r="F81" s="293"/>
      <c r="G81" s="294"/>
      <c r="H81" s="13" t="s">
        <v>65</v>
      </c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4"/>
      <c r="W81" s="265"/>
      <c r="X81" s="266"/>
      <c r="Y81" s="266"/>
      <c r="Z81" s="267"/>
      <c r="AA81" s="268"/>
      <c r="AB81" s="268"/>
      <c r="AC81" s="269"/>
      <c r="AD81" s="267"/>
      <c r="AE81" s="268"/>
      <c r="AF81" s="268"/>
      <c r="AG81" s="269"/>
      <c r="AH81" s="36" t="str">
        <f t="shared" si="1"/>
        <v/>
      </c>
      <c r="AI81" s="64">
        <f t="shared" ref="AI81:AI83" si="2">VLOOKUP(H81,$G$120:$Q$148,11,FALSE)</f>
        <v>26</v>
      </c>
    </row>
    <row r="82" spans="1:36" ht="15" customHeight="1" x14ac:dyDescent="0.15">
      <c r="A82" s="52"/>
      <c r="B82" s="53"/>
      <c r="C82" s="53"/>
      <c r="D82" s="53"/>
      <c r="E82" s="53"/>
      <c r="F82" s="293"/>
      <c r="G82" s="294"/>
      <c r="H82" s="13" t="s">
        <v>232</v>
      </c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4"/>
      <c r="W82" s="265"/>
      <c r="X82" s="266"/>
      <c r="Y82" s="266"/>
      <c r="Z82" s="267"/>
      <c r="AA82" s="268"/>
      <c r="AB82" s="268"/>
      <c r="AC82" s="269"/>
      <c r="AD82" s="267"/>
      <c r="AE82" s="268"/>
      <c r="AF82" s="268"/>
      <c r="AG82" s="269"/>
      <c r="AH82" s="36" t="str">
        <f t="shared" ref="AH82" si="3">IF(F82="","",VLOOKUP(F82,$G$117:$Q$118,11,FALSE))</f>
        <v/>
      </c>
      <c r="AI82" s="64">
        <f t="shared" si="2"/>
        <v>27</v>
      </c>
    </row>
    <row r="83" spans="1:36" ht="15" customHeight="1" thickBot="1" x14ac:dyDescent="0.2">
      <c r="A83" s="54"/>
      <c r="B83" s="55"/>
      <c r="C83" s="55"/>
      <c r="D83" s="55"/>
      <c r="E83" s="55"/>
      <c r="F83" s="295"/>
      <c r="G83" s="296"/>
      <c r="H83" s="13" t="s">
        <v>233</v>
      </c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4"/>
      <c r="W83" s="265"/>
      <c r="X83" s="266"/>
      <c r="Y83" s="266"/>
      <c r="Z83" s="267"/>
      <c r="AA83" s="268"/>
      <c r="AB83" s="268"/>
      <c r="AC83" s="269"/>
      <c r="AD83" s="267"/>
      <c r="AE83" s="268"/>
      <c r="AF83" s="268"/>
      <c r="AG83" s="269"/>
      <c r="AH83" s="63" t="str">
        <f t="shared" si="1"/>
        <v/>
      </c>
      <c r="AI83" s="65">
        <f t="shared" si="2"/>
        <v>28</v>
      </c>
    </row>
    <row r="84" spans="1:36" ht="9.9499999999999993" customHeight="1" thickTop="1" x14ac:dyDescent="0.15">
      <c r="A84" s="58"/>
      <c r="B84" s="58"/>
      <c r="C84" s="58"/>
      <c r="D84" s="58"/>
      <c r="E84" s="58"/>
      <c r="F84" s="2"/>
      <c r="G84" s="2"/>
      <c r="H84" s="58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63"/>
      <c r="AI84" s="63"/>
    </row>
    <row r="85" spans="1:36" ht="15" hidden="1" customHeight="1" x14ac:dyDescent="0.15">
      <c r="A85" s="2"/>
      <c r="B85" s="2"/>
      <c r="C85" s="2"/>
      <c r="D85" s="2"/>
      <c r="E85" s="2"/>
      <c r="F85" s="2"/>
      <c r="G85" s="2"/>
      <c r="H85" s="2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</row>
    <row r="86" spans="1:36" ht="15" hidden="1" customHeight="1" x14ac:dyDescent="0.15">
      <c r="A86" s="2"/>
      <c r="B86" s="2"/>
      <c r="C86" s="2"/>
      <c r="D86" s="2"/>
      <c r="E86" s="2"/>
      <c r="F86" s="2"/>
      <c r="G86" s="2"/>
      <c r="H86" s="2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</row>
    <row r="87" spans="1:36" ht="15" hidden="1" customHeight="1" x14ac:dyDescent="0.15">
      <c r="A87" s="59"/>
      <c r="B87" s="59"/>
      <c r="C87" s="59"/>
      <c r="D87" s="59"/>
      <c r="E87" s="59"/>
      <c r="F87" s="59"/>
      <c r="G87" s="59"/>
      <c r="H87" s="59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</row>
    <row r="88" spans="1:36" ht="15" customHeight="1" x14ac:dyDescent="0.15">
      <c r="A88" s="249" t="s">
        <v>88</v>
      </c>
      <c r="B88" s="174"/>
      <c r="C88" s="174"/>
      <c r="D88" s="174"/>
      <c r="E88" s="175"/>
      <c r="F88" s="18"/>
      <c r="G88" s="19" t="s">
        <v>37</v>
      </c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8" t="s">
        <v>39</v>
      </c>
      <c r="V88" s="19"/>
      <c r="W88" s="206" t="s">
        <v>38</v>
      </c>
      <c r="X88" s="207"/>
      <c r="Y88" s="208"/>
      <c r="Z88" s="206" t="s">
        <v>198</v>
      </c>
      <c r="AA88" s="207"/>
      <c r="AB88" s="207"/>
      <c r="AC88" s="207"/>
      <c r="AD88" s="207"/>
      <c r="AE88" s="207"/>
      <c r="AF88" s="207"/>
      <c r="AG88" s="208"/>
      <c r="AJ88" s="8" t="s">
        <v>680</v>
      </c>
    </row>
    <row r="89" spans="1:36" ht="15" customHeight="1" x14ac:dyDescent="0.15">
      <c r="A89" s="250"/>
      <c r="B89" s="251"/>
      <c r="C89" s="251"/>
      <c r="D89" s="251"/>
      <c r="E89" s="252"/>
      <c r="F89" s="206" t="s">
        <v>72</v>
      </c>
      <c r="G89" s="208"/>
      <c r="H89" s="273"/>
      <c r="I89" s="274"/>
      <c r="J89" s="274"/>
      <c r="K89" s="274"/>
      <c r="L89" s="274"/>
      <c r="M89" s="274"/>
      <c r="N89" s="274"/>
      <c r="O89" s="274"/>
      <c r="P89" s="274"/>
      <c r="Q89" s="274"/>
      <c r="R89" s="274"/>
      <c r="S89" s="274"/>
      <c r="T89" s="274"/>
      <c r="U89" s="197" t="str">
        <f>IF(AI89="","",VLOOKUP(AI89,$F$117:$G$118,2,FALSE))</f>
        <v/>
      </c>
      <c r="V89" s="199"/>
      <c r="W89" s="244" t="str">
        <f>IF(H89="","",VLOOKUP(H89,$H$55:$W$83,16,FALSE))</f>
        <v/>
      </c>
      <c r="X89" s="245"/>
      <c r="Y89" s="245"/>
      <c r="Z89" s="259" t="str">
        <f>IF(H89="","",VLOOKUP(H89,$H$55:$Z$83,19,FALSE))</f>
        <v/>
      </c>
      <c r="AA89" s="260"/>
      <c r="AB89" s="260"/>
      <c r="AC89" s="261"/>
      <c r="AD89" s="259" t="str">
        <f>IF(H89="","",VLOOKUP(H89,$H$55:$AD$83,23,FALSE))</f>
        <v/>
      </c>
      <c r="AE89" s="260"/>
      <c r="AF89" s="260"/>
      <c r="AG89" s="261"/>
      <c r="AH89" s="36" t="str">
        <f>IF(H89="","",VLOOKUP(H89,$G$120:$Q$148,11,FALSE))</f>
        <v/>
      </c>
      <c r="AI89" s="36" t="str">
        <f>IF(H89="","",VLOOKUP(H89,$H$55:$AH$83,27,FALSE))</f>
        <v/>
      </c>
      <c r="AJ89" s="8">
        <v>1</v>
      </c>
    </row>
    <row r="90" spans="1:36" ht="15" customHeight="1" x14ac:dyDescent="0.15">
      <c r="A90" s="250"/>
      <c r="B90" s="251"/>
      <c r="C90" s="251"/>
      <c r="D90" s="251"/>
      <c r="E90" s="252"/>
      <c r="F90" s="206" t="s">
        <v>73</v>
      </c>
      <c r="G90" s="208"/>
      <c r="H90" s="273"/>
      <c r="I90" s="274"/>
      <c r="J90" s="274"/>
      <c r="K90" s="274"/>
      <c r="L90" s="274"/>
      <c r="M90" s="274"/>
      <c r="N90" s="274"/>
      <c r="O90" s="274"/>
      <c r="P90" s="274"/>
      <c r="Q90" s="274"/>
      <c r="R90" s="274"/>
      <c r="S90" s="274"/>
      <c r="T90" s="274"/>
      <c r="U90" s="197" t="str">
        <f>IF(AI90="","",VLOOKUP(AI90,$F$117:$G$118,2,FALSE))</f>
        <v/>
      </c>
      <c r="V90" s="199"/>
      <c r="W90" s="244" t="str">
        <f>IF(H90="","",VLOOKUP(H90,$H$55:$W$83,16,FALSE))</f>
        <v/>
      </c>
      <c r="X90" s="245"/>
      <c r="Y90" s="245"/>
      <c r="Z90" s="259" t="str">
        <f>IF(H90="","",VLOOKUP(H90,$H$55:$Z$83,19,FALSE))</f>
        <v/>
      </c>
      <c r="AA90" s="260"/>
      <c r="AB90" s="260"/>
      <c r="AC90" s="261"/>
      <c r="AD90" s="259" t="str">
        <f>IF(H90="","",VLOOKUP(H90,$H$55:$AD$83,23,FALSE))</f>
        <v/>
      </c>
      <c r="AE90" s="260"/>
      <c r="AF90" s="260"/>
      <c r="AG90" s="261"/>
      <c r="AH90" s="36" t="str">
        <f>IF(H90="","",VLOOKUP(H90,$G$120:$Q$148,11,FALSE))</f>
        <v/>
      </c>
      <c r="AI90" s="36" t="str">
        <f>IF(H90="","",VLOOKUP(H90,$H$55:$AH$83,27,FALSE))</f>
        <v/>
      </c>
      <c r="AJ90" s="8">
        <v>2</v>
      </c>
    </row>
    <row r="91" spans="1:36" ht="15" customHeight="1" x14ac:dyDescent="0.15">
      <c r="A91" s="250"/>
      <c r="B91" s="251"/>
      <c r="C91" s="251"/>
      <c r="D91" s="251"/>
      <c r="E91" s="252"/>
      <c r="F91" s="206" t="s">
        <v>74</v>
      </c>
      <c r="G91" s="208"/>
      <c r="H91" s="273"/>
      <c r="I91" s="274"/>
      <c r="J91" s="274"/>
      <c r="K91" s="274"/>
      <c r="L91" s="274"/>
      <c r="M91" s="274"/>
      <c r="N91" s="274"/>
      <c r="O91" s="274"/>
      <c r="P91" s="274"/>
      <c r="Q91" s="274"/>
      <c r="R91" s="274"/>
      <c r="S91" s="274"/>
      <c r="T91" s="274"/>
      <c r="U91" s="197" t="str">
        <f>IF(AI91="","",VLOOKUP(AI91,$F$117:$G$118,2,FALSE))</f>
        <v/>
      </c>
      <c r="V91" s="199"/>
      <c r="W91" s="244" t="str">
        <f>IF(H91="","",VLOOKUP(H91,$H$55:$W$83,16,FALSE))</f>
        <v/>
      </c>
      <c r="X91" s="245"/>
      <c r="Y91" s="245"/>
      <c r="Z91" s="259" t="str">
        <f>IF(H91="","",VLOOKUP(H91,$H$55:$Z$83,19,FALSE))</f>
        <v/>
      </c>
      <c r="AA91" s="260"/>
      <c r="AB91" s="260"/>
      <c r="AC91" s="261"/>
      <c r="AD91" s="259" t="str">
        <f>IF(H91="","",VLOOKUP(H91,$H$55:$AD$83,23,FALSE))</f>
        <v/>
      </c>
      <c r="AE91" s="260"/>
      <c r="AF91" s="260"/>
      <c r="AG91" s="261"/>
      <c r="AH91" s="36" t="str">
        <f>IF(H91="","",VLOOKUP(H91,$G$120:$Q$148,11,FALSE))</f>
        <v/>
      </c>
      <c r="AI91" s="36" t="str">
        <f>IF(H91="","",VLOOKUP(H91,$H$55:$AH$83,27,FALSE))</f>
        <v/>
      </c>
      <c r="AJ91" s="8">
        <v>3</v>
      </c>
    </row>
    <row r="92" spans="1:36" ht="15" customHeight="1" x14ac:dyDescent="0.15">
      <c r="A92" s="250"/>
      <c r="B92" s="251"/>
      <c r="C92" s="251"/>
      <c r="D92" s="251"/>
      <c r="E92" s="252"/>
      <c r="F92" s="206" t="s">
        <v>75</v>
      </c>
      <c r="G92" s="208"/>
      <c r="H92" s="273"/>
      <c r="I92" s="274"/>
      <c r="J92" s="274"/>
      <c r="K92" s="274"/>
      <c r="L92" s="274"/>
      <c r="M92" s="274"/>
      <c r="N92" s="274"/>
      <c r="O92" s="274"/>
      <c r="P92" s="274"/>
      <c r="Q92" s="274"/>
      <c r="R92" s="274"/>
      <c r="S92" s="274"/>
      <c r="T92" s="274"/>
      <c r="U92" s="197" t="str">
        <f>IF(AI92="","",VLOOKUP(AI92,$F$117:$G$118,2,FALSE))</f>
        <v/>
      </c>
      <c r="V92" s="199"/>
      <c r="W92" s="244" t="str">
        <f>IF(H92="","",VLOOKUP(H92,$H$55:$W$83,16,FALSE))</f>
        <v/>
      </c>
      <c r="X92" s="245"/>
      <c r="Y92" s="245"/>
      <c r="Z92" s="259" t="str">
        <f>IF(H92="","",VLOOKUP(H92,$H$55:$Z$83,19,FALSE))</f>
        <v/>
      </c>
      <c r="AA92" s="260"/>
      <c r="AB92" s="260"/>
      <c r="AC92" s="261"/>
      <c r="AD92" s="259" t="str">
        <f>IF(H92="","",VLOOKUP(H92,$H$55:$AD$83,23,FALSE))</f>
        <v/>
      </c>
      <c r="AE92" s="260"/>
      <c r="AF92" s="260"/>
      <c r="AG92" s="261"/>
      <c r="AH92" s="36" t="str">
        <f>IF(H92="","",VLOOKUP(H92,$G$120:$Q$148,11,FALSE))</f>
        <v/>
      </c>
      <c r="AI92" s="36" t="str">
        <f>IF(H92="","",VLOOKUP(H92,$H$55:$AH$83,27,FALSE))</f>
        <v/>
      </c>
      <c r="AJ92" s="8">
        <v>4</v>
      </c>
    </row>
    <row r="93" spans="1:36" ht="15" customHeight="1" x14ac:dyDescent="0.15">
      <c r="A93" s="176"/>
      <c r="B93" s="177"/>
      <c r="C93" s="177"/>
      <c r="D93" s="177"/>
      <c r="E93" s="178"/>
      <c r="F93" s="206" t="s">
        <v>76</v>
      </c>
      <c r="G93" s="208"/>
      <c r="H93" s="273"/>
      <c r="I93" s="274"/>
      <c r="J93" s="274"/>
      <c r="K93" s="274"/>
      <c r="L93" s="274"/>
      <c r="M93" s="274"/>
      <c r="N93" s="274"/>
      <c r="O93" s="274"/>
      <c r="P93" s="274"/>
      <c r="Q93" s="274"/>
      <c r="R93" s="274"/>
      <c r="S93" s="274"/>
      <c r="T93" s="274"/>
      <c r="U93" s="197" t="str">
        <f>IF(AI93="","",VLOOKUP(AI93,$F$117:$G$118,2,FALSE))</f>
        <v/>
      </c>
      <c r="V93" s="199"/>
      <c r="W93" s="244" t="str">
        <f>IF(H93="","",VLOOKUP(H93,$H$55:$W$83,16,FALSE))</f>
        <v/>
      </c>
      <c r="X93" s="245"/>
      <c r="Y93" s="245"/>
      <c r="Z93" s="259" t="str">
        <f>IF(H93="","",VLOOKUP(H93,$H$55:$Z$83,19,FALSE))</f>
        <v/>
      </c>
      <c r="AA93" s="260"/>
      <c r="AB93" s="260"/>
      <c r="AC93" s="261"/>
      <c r="AD93" s="259" t="str">
        <f>IF(H93="","",VLOOKUP(H93,$H$55:$AD$83,23,FALSE))</f>
        <v/>
      </c>
      <c r="AE93" s="260"/>
      <c r="AF93" s="260"/>
      <c r="AG93" s="261"/>
      <c r="AH93" s="36" t="str">
        <f>IF(H93="","",VLOOKUP(H93,$G$120:$Q$148,11,FALSE))</f>
        <v/>
      </c>
      <c r="AI93" s="36" t="str">
        <f>IF(H93="","",VLOOKUP(H93,$H$55:$AH$83,27,FALSE))</f>
        <v/>
      </c>
      <c r="AJ93" s="8">
        <v>5</v>
      </c>
    </row>
    <row r="94" spans="1:36" ht="9.9499999999999993" customHeight="1" x14ac:dyDescent="0.15">
      <c r="A94" s="12"/>
      <c r="B94" s="12"/>
      <c r="C94" s="12"/>
      <c r="D94" s="12"/>
      <c r="E94" s="12"/>
      <c r="F94" s="12"/>
      <c r="G94" s="12"/>
      <c r="H94" s="12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</row>
    <row r="95" spans="1:36" ht="15" customHeight="1" x14ac:dyDescent="0.15">
      <c r="A95" s="191" t="s">
        <v>191</v>
      </c>
      <c r="B95" s="192"/>
      <c r="C95" s="192"/>
      <c r="D95" s="192"/>
      <c r="E95" s="193"/>
      <c r="F95" s="262"/>
      <c r="G95" s="263"/>
      <c r="H95" s="263"/>
      <c r="I95" s="263"/>
      <c r="J95" s="263"/>
      <c r="K95" s="263"/>
      <c r="L95" s="264"/>
      <c r="M95" s="197" t="s">
        <v>168</v>
      </c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9"/>
    </row>
    <row r="96" spans="1:36" ht="15" customHeight="1" x14ac:dyDescent="0.15">
      <c r="A96" s="253" t="s">
        <v>192</v>
      </c>
      <c r="B96" s="254"/>
      <c r="C96" s="254"/>
      <c r="D96" s="254"/>
      <c r="E96" s="255"/>
      <c r="F96" s="270"/>
      <c r="G96" s="271"/>
      <c r="H96" s="271"/>
      <c r="I96" s="271"/>
      <c r="J96" s="271"/>
      <c r="K96" s="271"/>
      <c r="L96" s="272"/>
      <c r="M96" s="197" t="s">
        <v>68</v>
      </c>
      <c r="N96" s="199"/>
      <c r="O96" s="297"/>
      <c r="P96" s="298"/>
      <c r="Q96" s="298"/>
      <c r="R96" s="298"/>
      <c r="S96" s="299"/>
      <c r="T96" s="197" t="s">
        <v>69</v>
      </c>
      <c r="U96" s="199"/>
      <c r="V96" s="297"/>
      <c r="W96" s="298"/>
      <c r="X96" s="298"/>
      <c r="Y96" s="298"/>
      <c r="Z96" s="299"/>
      <c r="AA96" s="215" t="s">
        <v>9</v>
      </c>
      <c r="AB96" s="216"/>
      <c r="AC96" s="297"/>
      <c r="AD96" s="298"/>
      <c r="AE96" s="298"/>
      <c r="AF96" s="298"/>
      <c r="AG96" s="299"/>
    </row>
    <row r="97" spans="1:33" ht="15" customHeight="1" x14ac:dyDescent="0.15">
      <c r="A97" s="253" t="s">
        <v>193</v>
      </c>
      <c r="B97" s="254"/>
      <c r="C97" s="254"/>
      <c r="D97" s="254"/>
      <c r="E97" s="255"/>
      <c r="F97" s="270"/>
      <c r="G97" s="271"/>
      <c r="H97" s="271"/>
      <c r="I97" s="271"/>
      <c r="J97" s="271"/>
      <c r="K97" s="271"/>
      <c r="L97" s="272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3" ht="15" customHeight="1" x14ac:dyDescent="0.15">
      <c r="Z98" s="1"/>
      <c r="AA98" s="185" t="s">
        <v>82</v>
      </c>
      <c r="AB98" s="5"/>
      <c r="AC98" s="5"/>
      <c r="AD98" s="5"/>
      <c r="AE98" s="5"/>
      <c r="AF98" s="5"/>
      <c r="AG98" s="9"/>
    </row>
    <row r="99" spans="1:33" ht="15" customHeight="1" x14ac:dyDescent="0.15">
      <c r="A99" s="8" t="s">
        <v>84</v>
      </c>
      <c r="Z99" s="32"/>
      <c r="AA99" s="186"/>
      <c r="AB99" s="1"/>
      <c r="AC99" s="1"/>
      <c r="AD99" s="1"/>
      <c r="AE99" s="1"/>
      <c r="AF99" s="1"/>
      <c r="AG99" s="10"/>
    </row>
    <row r="100" spans="1:33" ht="15" customHeight="1" x14ac:dyDescent="0.15">
      <c r="A100" s="8" t="s">
        <v>85</v>
      </c>
      <c r="Z100" s="32"/>
      <c r="AA100" s="186"/>
      <c r="AB100" s="1"/>
      <c r="AC100" s="1"/>
      <c r="AD100" s="1"/>
      <c r="AE100" s="1"/>
      <c r="AF100" s="1"/>
      <c r="AG100" s="10"/>
    </row>
    <row r="101" spans="1:33" ht="15" customHeight="1" x14ac:dyDescent="0.15">
      <c r="Z101" s="32"/>
      <c r="AA101" s="186"/>
      <c r="AB101" s="1"/>
      <c r="AC101" s="1"/>
      <c r="AD101" s="1"/>
      <c r="AE101" s="1"/>
      <c r="AF101" s="1"/>
      <c r="AG101" s="10"/>
    </row>
    <row r="102" spans="1:33" ht="15" customHeight="1" x14ac:dyDescent="0.15">
      <c r="Z102" s="32"/>
      <c r="AA102" s="186"/>
      <c r="AB102" s="1"/>
      <c r="AC102" s="1"/>
      <c r="AD102" s="1"/>
      <c r="AE102" s="1"/>
      <c r="AF102" s="1"/>
      <c r="AG102" s="10"/>
    </row>
    <row r="103" spans="1:33" ht="15" customHeight="1" x14ac:dyDescent="0.15">
      <c r="Z103" s="32"/>
      <c r="AA103" s="187"/>
      <c r="AB103" s="7"/>
      <c r="AC103" s="7"/>
      <c r="AD103" s="7"/>
      <c r="AE103" s="7"/>
      <c r="AF103" s="7"/>
      <c r="AG103" s="11"/>
    </row>
    <row r="104" spans="1:33" ht="11.25" customHeight="1" x14ac:dyDescent="0.15">
      <c r="Z104" s="32"/>
      <c r="AA104" s="33"/>
      <c r="AB104" s="1"/>
      <c r="AC104" s="1"/>
      <c r="AD104" s="1"/>
      <c r="AE104" s="1"/>
      <c r="AF104" s="1"/>
      <c r="AG104" s="1"/>
    </row>
    <row r="105" spans="1:33" hidden="1" x14ac:dyDescent="0.15">
      <c r="A105" s="8" t="s">
        <v>24</v>
      </c>
      <c r="F105" s="8">
        <v>1</v>
      </c>
      <c r="G105" s="8" t="s">
        <v>26</v>
      </c>
      <c r="Q105" s="8">
        <v>1</v>
      </c>
    </row>
    <row r="106" spans="1:33" hidden="1" x14ac:dyDescent="0.15">
      <c r="F106" s="8">
        <v>2</v>
      </c>
      <c r="G106" s="8" t="s">
        <v>27</v>
      </c>
      <c r="Q106" s="8">
        <v>2</v>
      </c>
    </row>
    <row r="107" spans="1:33" hidden="1" x14ac:dyDescent="0.15">
      <c r="F107" s="8" t="s">
        <v>78</v>
      </c>
    </row>
    <row r="108" spans="1:33" hidden="1" x14ac:dyDescent="0.15">
      <c r="A108" s="8" t="s">
        <v>25</v>
      </c>
      <c r="F108" s="8">
        <v>1</v>
      </c>
      <c r="G108" s="8" t="s">
        <v>214</v>
      </c>
      <c r="Q108" s="8">
        <v>1</v>
      </c>
    </row>
    <row r="109" spans="1:33" hidden="1" x14ac:dyDescent="0.15">
      <c r="F109" s="8">
        <v>2</v>
      </c>
      <c r="G109" s="8" t="s">
        <v>215</v>
      </c>
      <c r="Q109" s="8">
        <v>2</v>
      </c>
    </row>
    <row r="110" spans="1:33" hidden="1" x14ac:dyDescent="0.15">
      <c r="F110" s="8">
        <v>3</v>
      </c>
      <c r="G110" s="8" t="s">
        <v>216</v>
      </c>
      <c r="Q110" s="8">
        <v>3</v>
      </c>
    </row>
    <row r="111" spans="1:33" hidden="1" x14ac:dyDescent="0.15">
      <c r="F111" s="8">
        <v>4</v>
      </c>
      <c r="G111" s="8" t="s">
        <v>217</v>
      </c>
      <c r="Q111" s="8">
        <v>4</v>
      </c>
    </row>
    <row r="112" spans="1:33" hidden="1" x14ac:dyDescent="0.15">
      <c r="F112" s="8">
        <v>5</v>
      </c>
      <c r="G112" s="8" t="s">
        <v>689</v>
      </c>
      <c r="Q112" s="8">
        <v>5</v>
      </c>
    </row>
    <row r="113" spans="1:17" hidden="1" x14ac:dyDescent="0.15"/>
    <row r="114" spans="1:17" hidden="1" x14ac:dyDescent="0.15">
      <c r="A114" s="8" t="s">
        <v>79</v>
      </c>
      <c r="F114" s="8">
        <v>1</v>
      </c>
      <c r="G114" s="8" t="s">
        <v>22</v>
      </c>
      <c r="Q114" s="8">
        <v>1</v>
      </c>
    </row>
    <row r="115" spans="1:17" hidden="1" x14ac:dyDescent="0.15">
      <c r="F115" s="8">
        <v>2</v>
      </c>
      <c r="G115" s="8" t="s">
        <v>16</v>
      </c>
      <c r="Q115" s="8">
        <v>2</v>
      </c>
    </row>
    <row r="116" spans="1:17" hidden="1" x14ac:dyDescent="0.15"/>
    <row r="117" spans="1:17" hidden="1" x14ac:dyDescent="0.15">
      <c r="A117" s="8" t="s">
        <v>80</v>
      </c>
      <c r="F117" s="8">
        <v>1</v>
      </c>
      <c r="G117" s="8" t="s">
        <v>17</v>
      </c>
      <c r="Q117" s="8">
        <v>1</v>
      </c>
    </row>
    <row r="118" spans="1:17" hidden="1" x14ac:dyDescent="0.15">
      <c r="F118" s="8">
        <v>2</v>
      </c>
      <c r="G118" s="8" t="s">
        <v>18</v>
      </c>
      <c r="Q118" s="8">
        <v>2</v>
      </c>
    </row>
    <row r="119" spans="1:17" hidden="1" x14ac:dyDescent="0.15"/>
    <row r="120" spans="1:17" hidden="1" x14ac:dyDescent="0.15">
      <c r="A120" s="8" t="s">
        <v>70</v>
      </c>
      <c r="F120" s="8">
        <v>1</v>
      </c>
      <c r="G120" s="1" t="s">
        <v>163</v>
      </c>
      <c r="Q120" s="34">
        <v>0</v>
      </c>
    </row>
    <row r="121" spans="1:17" hidden="1" x14ac:dyDescent="0.15">
      <c r="F121" s="8">
        <v>2</v>
      </c>
      <c r="G121" s="1" t="s">
        <v>525</v>
      </c>
      <c r="Q121" s="34">
        <v>1</v>
      </c>
    </row>
    <row r="122" spans="1:17" hidden="1" x14ac:dyDescent="0.15">
      <c r="F122" s="8">
        <v>3</v>
      </c>
      <c r="G122" s="1" t="s">
        <v>528</v>
      </c>
      <c r="Q122" s="34">
        <v>2</v>
      </c>
    </row>
    <row r="123" spans="1:17" hidden="1" x14ac:dyDescent="0.15">
      <c r="F123" s="8">
        <v>4</v>
      </c>
      <c r="G123" s="1" t="s">
        <v>529</v>
      </c>
      <c r="Q123" s="34">
        <v>3</v>
      </c>
    </row>
    <row r="124" spans="1:17" hidden="1" x14ac:dyDescent="0.15">
      <c r="F124" s="8">
        <v>5</v>
      </c>
      <c r="G124" s="1" t="s">
        <v>530</v>
      </c>
      <c r="Q124" s="34">
        <v>4</v>
      </c>
    </row>
    <row r="125" spans="1:17" hidden="1" x14ac:dyDescent="0.15">
      <c r="F125" s="8">
        <v>6</v>
      </c>
      <c r="G125" s="1" t="s">
        <v>531</v>
      </c>
      <c r="Q125" s="34">
        <v>5</v>
      </c>
    </row>
    <row r="126" spans="1:17" hidden="1" x14ac:dyDescent="0.15">
      <c r="F126" s="8">
        <v>7</v>
      </c>
      <c r="G126" s="1" t="s">
        <v>532</v>
      </c>
      <c r="Q126" s="34">
        <v>6</v>
      </c>
    </row>
    <row r="127" spans="1:17" hidden="1" x14ac:dyDescent="0.15">
      <c r="F127" s="8">
        <v>8</v>
      </c>
      <c r="G127" s="1" t="s">
        <v>533</v>
      </c>
      <c r="Q127" s="34">
        <v>7</v>
      </c>
    </row>
    <row r="128" spans="1:17" hidden="1" x14ac:dyDescent="0.15">
      <c r="F128" s="8">
        <v>9</v>
      </c>
      <c r="G128" s="1" t="s">
        <v>536</v>
      </c>
      <c r="Q128" s="34">
        <v>8</v>
      </c>
    </row>
    <row r="129" spans="6:17" hidden="1" x14ac:dyDescent="0.15">
      <c r="F129" s="8">
        <v>10</v>
      </c>
      <c r="G129" s="1" t="s">
        <v>539</v>
      </c>
      <c r="Q129" s="34">
        <v>9</v>
      </c>
    </row>
    <row r="130" spans="6:17" hidden="1" x14ac:dyDescent="0.15">
      <c r="F130" s="8">
        <v>11</v>
      </c>
      <c r="G130" s="1" t="s">
        <v>541</v>
      </c>
      <c r="Q130" s="34">
        <v>10</v>
      </c>
    </row>
    <row r="131" spans="6:17" hidden="1" x14ac:dyDescent="0.15">
      <c r="F131" s="8">
        <v>12</v>
      </c>
      <c r="G131" s="1" t="s">
        <v>544</v>
      </c>
      <c r="Q131" s="34">
        <v>11</v>
      </c>
    </row>
    <row r="132" spans="6:17" hidden="1" x14ac:dyDescent="0.15">
      <c r="F132" s="8">
        <v>13</v>
      </c>
      <c r="G132" s="1" t="s">
        <v>547</v>
      </c>
      <c r="Q132" s="34">
        <v>12</v>
      </c>
    </row>
    <row r="133" spans="6:17" hidden="1" x14ac:dyDescent="0.15">
      <c r="F133" s="8">
        <v>14</v>
      </c>
      <c r="G133" s="1" t="s">
        <v>550</v>
      </c>
      <c r="Q133" s="34">
        <v>13</v>
      </c>
    </row>
    <row r="134" spans="6:17" hidden="1" x14ac:dyDescent="0.15">
      <c r="F134" s="8">
        <v>15</v>
      </c>
      <c r="G134" s="1" t="s">
        <v>552</v>
      </c>
      <c r="Q134" s="34">
        <v>14</v>
      </c>
    </row>
    <row r="135" spans="6:17" hidden="1" x14ac:dyDescent="0.15">
      <c r="F135" s="8">
        <v>16</v>
      </c>
      <c r="G135" s="1" t="s">
        <v>553</v>
      </c>
      <c r="Q135" s="34">
        <v>15</v>
      </c>
    </row>
    <row r="136" spans="6:17" hidden="1" x14ac:dyDescent="0.15">
      <c r="F136" s="8">
        <v>17</v>
      </c>
      <c r="G136" s="1" t="s">
        <v>554</v>
      </c>
      <c r="Q136" s="34">
        <v>16</v>
      </c>
    </row>
    <row r="137" spans="6:17" hidden="1" x14ac:dyDescent="0.15">
      <c r="F137" s="8">
        <v>18</v>
      </c>
      <c r="G137" s="1" t="s">
        <v>557</v>
      </c>
      <c r="Q137" s="34">
        <v>17</v>
      </c>
    </row>
    <row r="138" spans="6:17" hidden="1" x14ac:dyDescent="0.15">
      <c r="F138" s="8">
        <v>19</v>
      </c>
      <c r="G138" s="1" t="s">
        <v>558</v>
      </c>
      <c r="Q138" s="34">
        <v>18</v>
      </c>
    </row>
    <row r="139" spans="6:17" hidden="1" x14ac:dyDescent="0.15">
      <c r="F139" s="8">
        <v>20</v>
      </c>
      <c r="G139" s="1" t="s">
        <v>559</v>
      </c>
      <c r="Q139" s="34">
        <v>19</v>
      </c>
    </row>
    <row r="140" spans="6:17" hidden="1" x14ac:dyDescent="0.15">
      <c r="F140" s="8">
        <v>21</v>
      </c>
      <c r="G140" s="1" t="s">
        <v>560</v>
      </c>
      <c r="Q140" s="34">
        <v>20</v>
      </c>
    </row>
    <row r="141" spans="6:17" hidden="1" x14ac:dyDescent="0.15">
      <c r="F141" s="8">
        <v>22</v>
      </c>
      <c r="G141" s="1" t="s">
        <v>561</v>
      </c>
      <c r="Q141" s="34">
        <v>21</v>
      </c>
    </row>
    <row r="142" spans="6:17" hidden="1" x14ac:dyDescent="0.15">
      <c r="F142" s="8">
        <v>23</v>
      </c>
      <c r="G142" s="1" t="s">
        <v>563</v>
      </c>
      <c r="Q142" s="34">
        <v>22</v>
      </c>
    </row>
    <row r="143" spans="6:17" hidden="1" x14ac:dyDescent="0.15">
      <c r="F143" s="8">
        <v>24</v>
      </c>
      <c r="G143" s="1" t="s">
        <v>566</v>
      </c>
      <c r="Q143" s="34">
        <v>23</v>
      </c>
    </row>
    <row r="144" spans="6:17" hidden="1" x14ac:dyDescent="0.15">
      <c r="F144" s="8">
        <v>25</v>
      </c>
      <c r="G144" s="1" t="s">
        <v>568</v>
      </c>
      <c r="Q144" s="34">
        <v>24</v>
      </c>
    </row>
    <row r="145" spans="1:19" hidden="1" x14ac:dyDescent="0.15">
      <c r="F145" s="8">
        <v>26</v>
      </c>
      <c r="G145" s="1" t="s">
        <v>569</v>
      </c>
      <c r="Q145" s="34">
        <v>25</v>
      </c>
    </row>
    <row r="146" spans="1:19" hidden="1" x14ac:dyDescent="0.15">
      <c r="F146" s="8">
        <v>27</v>
      </c>
      <c r="G146" s="1" t="s">
        <v>570</v>
      </c>
      <c r="Q146" s="34">
        <v>26</v>
      </c>
    </row>
    <row r="147" spans="1:19" hidden="1" x14ac:dyDescent="0.15">
      <c r="F147" s="8">
        <v>28</v>
      </c>
      <c r="G147" s="1" t="s">
        <v>571</v>
      </c>
      <c r="Q147" s="34">
        <v>27</v>
      </c>
    </row>
    <row r="148" spans="1:19" hidden="1" x14ac:dyDescent="0.15">
      <c r="C148" s="63"/>
      <c r="D148" s="63"/>
      <c r="E148" s="63"/>
      <c r="F148" s="63">
        <v>29</v>
      </c>
      <c r="G148" s="66" t="s">
        <v>681</v>
      </c>
      <c r="H148" s="63"/>
      <c r="I148" s="63"/>
      <c r="J148" s="63"/>
      <c r="K148" s="63"/>
      <c r="L148" s="63"/>
      <c r="M148" s="63"/>
      <c r="N148" s="63"/>
      <c r="O148" s="63"/>
      <c r="P148" s="63"/>
      <c r="Q148" s="67">
        <v>28</v>
      </c>
    </row>
    <row r="149" spans="1:19" hidden="1" x14ac:dyDescent="0.15"/>
    <row r="150" spans="1:19" hidden="1" x14ac:dyDescent="0.15">
      <c r="A150" s="8" t="s">
        <v>179</v>
      </c>
      <c r="F150" s="8">
        <v>1</v>
      </c>
      <c r="G150" s="34" t="s">
        <v>180</v>
      </c>
      <c r="Q150" s="8">
        <v>1</v>
      </c>
      <c r="S150" s="8" t="s">
        <v>685</v>
      </c>
    </row>
    <row r="151" spans="1:19" hidden="1" x14ac:dyDescent="0.15">
      <c r="F151" s="8">
        <v>2</v>
      </c>
      <c r="G151" s="34" t="s">
        <v>181</v>
      </c>
      <c r="Q151" s="8">
        <v>2</v>
      </c>
      <c r="S151" s="8" t="s">
        <v>685</v>
      </c>
    </row>
    <row r="152" spans="1:19" hidden="1" x14ac:dyDescent="0.15">
      <c r="F152" s="8">
        <v>3</v>
      </c>
      <c r="G152" s="34" t="s">
        <v>182</v>
      </c>
      <c r="Q152" s="8">
        <v>3</v>
      </c>
      <c r="S152" s="8" t="s">
        <v>686</v>
      </c>
    </row>
    <row r="153" spans="1:19" hidden="1" x14ac:dyDescent="0.15">
      <c r="F153" s="8">
        <v>4</v>
      </c>
      <c r="G153" s="34" t="s">
        <v>183</v>
      </c>
      <c r="Q153" s="8">
        <v>4</v>
      </c>
      <c r="S153" s="8" t="s">
        <v>686</v>
      </c>
    </row>
    <row r="154" spans="1:19" hidden="1" x14ac:dyDescent="0.15">
      <c r="F154" s="8">
        <v>5</v>
      </c>
      <c r="G154" s="34" t="s">
        <v>184</v>
      </c>
      <c r="Q154" s="8">
        <v>5</v>
      </c>
      <c r="S154" s="8" t="s">
        <v>687</v>
      </c>
    </row>
    <row r="155" spans="1:19" hidden="1" x14ac:dyDescent="0.15">
      <c r="F155" s="8">
        <v>6</v>
      </c>
      <c r="G155" s="34" t="s">
        <v>185</v>
      </c>
      <c r="Q155" s="8">
        <v>6</v>
      </c>
      <c r="S155" s="8" t="s">
        <v>687</v>
      </c>
    </row>
    <row r="156" spans="1:19" hidden="1" x14ac:dyDescent="0.15">
      <c r="F156" s="8">
        <v>7</v>
      </c>
      <c r="G156" s="34" t="s">
        <v>186</v>
      </c>
      <c r="Q156" s="8">
        <v>7</v>
      </c>
      <c r="S156" s="8" t="s">
        <v>688</v>
      </c>
    </row>
    <row r="157" spans="1:19" hidden="1" x14ac:dyDescent="0.15">
      <c r="F157" s="8">
        <v>8</v>
      </c>
      <c r="G157" s="8" t="s">
        <v>187</v>
      </c>
      <c r="Q157" s="8">
        <v>8</v>
      </c>
      <c r="S157" s="8" t="s">
        <v>688</v>
      </c>
    </row>
    <row r="158" spans="1:19" hidden="1" x14ac:dyDescent="0.15">
      <c r="F158" s="8">
        <v>9</v>
      </c>
      <c r="G158" s="8" t="s">
        <v>189</v>
      </c>
      <c r="Q158" s="8">
        <v>99</v>
      </c>
    </row>
    <row r="159" spans="1:19" hidden="1" x14ac:dyDescent="0.15"/>
  </sheetData>
  <sheetProtection password="C648" sheet="1" objects="1" scenarios="1" selectLockedCells="1"/>
  <mergeCells count="256">
    <mergeCell ref="A97:E97"/>
    <mergeCell ref="F97:L97"/>
    <mergeCell ref="F60:G60"/>
    <mergeCell ref="F61:G61"/>
    <mergeCell ref="F62:G62"/>
    <mergeCell ref="F66:G66"/>
    <mergeCell ref="F67:G67"/>
    <mergeCell ref="F63:G63"/>
    <mergeCell ref="X48:AA48"/>
    <mergeCell ref="G49:N49"/>
    <mergeCell ref="O48:R48"/>
    <mergeCell ref="O49:R49"/>
    <mergeCell ref="W69:Y69"/>
    <mergeCell ref="F68:G68"/>
    <mergeCell ref="F69:G69"/>
    <mergeCell ref="F70:G70"/>
    <mergeCell ref="F71:G71"/>
    <mergeCell ref="F72:G72"/>
    <mergeCell ref="F73:G73"/>
    <mergeCell ref="F76:G76"/>
    <mergeCell ref="F74:G74"/>
    <mergeCell ref="F75:G75"/>
    <mergeCell ref="F77:G77"/>
    <mergeCell ref="F78:G78"/>
    <mergeCell ref="A59:E76"/>
    <mergeCell ref="A55:E56"/>
    <mergeCell ref="AB1:AG1"/>
    <mergeCell ref="F12:AG12"/>
    <mergeCell ref="G11:K11"/>
    <mergeCell ref="M10:N10"/>
    <mergeCell ref="O10:AG10"/>
    <mergeCell ref="O9:AG9"/>
    <mergeCell ref="F10:H10"/>
    <mergeCell ref="I10:L10"/>
    <mergeCell ref="A24:E24"/>
    <mergeCell ref="A35:E35"/>
    <mergeCell ref="F26:N26"/>
    <mergeCell ref="R30:V30"/>
    <mergeCell ref="O26:S26"/>
    <mergeCell ref="G22:K22"/>
    <mergeCell ref="F23:AG23"/>
    <mergeCell ref="H25:N25"/>
    <mergeCell ref="Q25:AG25"/>
    <mergeCell ref="A15:E15"/>
    <mergeCell ref="A16:E16"/>
    <mergeCell ref="A13:E13"/>
    <mergeCell ref="A36:E36"/>
    <mergeCell ref="A25:E25"/>
    <mergeCell ref="O36:P36"/>
    <mergeCell ref="A26:E26"/>
    <mergeCell ref="A27:E27"/>
    <mergeCell ref="A30:E30"/>
    <mergeCell ref="A31:E31"/>
    <mergeCell ref="A14:E14"/>
    <mergeCell ref="F20:AG20"/>
    <mergeCell ref="Q13:AG13"/>
    <mergeCell ref="T15:AB15"/>
    <mergeCell ref="F14:G14"/>
    <mergeCell ref="F15:N15"/>
    <mergeCell ref="F16:AG16"/>
    <mergeCell ref="O15:S15"/>
    <mergeCell ref="O14:P14"/>
    <mergeCell ref="H14:N14"/>
    <mergeCell ref="Q24:AG24"/>
    <mergeCell ref="F25:G25"/>
    <mergeCell ref="F30:Q30"/>
    <mergeCell ref="F31:Q31"/>
    <mergeCell ref="Q35:AG35"/>
    <mergeCell ref="Q36:AG36"/>
    <mergeCell ref="AD54:AG54"/>
    <mergeCell ref="AD55:AG55"/>
    <mergeCell ref="Z56:AC56"/>
    <mergeCell ref="T37:AB37"/>
    <mergeCell ref="F65:G65"/>
    <mergeCell ref="F64:G64"/>
    <mergeCell ref="X51:AG51"/>
    <mergeCell ref="F51:P51"/>
    <mergeCell ref="Q51:W51"/>
    <mergeCell ref="F56:G56"/>
    <mergeCell ref="F57:G57"/>
    <mergeCell ref="F58:G58"/>
    <mergeCell ref="F59:G59"/>
    <mergeCell ref="W57:Y57"/>
    <mergeCell ref="F38:AG38"/>
    <mergeCell ref="W59:Y59"/>
    <mergeCell ref="Z62:AC62"/>
    <mergeCell ref="H53:V54"/>
    <mergeCell ref="Z53:AG53"/>
    <mergeCell ref="AB49:AG49"/>
    <mergeCell ref="F37:N37"/>
    <mergeCell ref="T48:V48"/>
    <mergeCell ref="W53:Y54"/>
    <mergeCell ref="W55:Y55"/>
    <mergeCell ref="AD68:AG68"/>
    <mergeCell ref="W66:Y66"/>
    <mergeCell ref="W67:Y67"/>
    <mergeCell ref="W68:Y68"/>
    <mergeCell ref="W58:Y58"/>
    <mergeCell ref="AD59:AG59"/>
    <mergeCell ref="Z58:AC58"/>
    <mergeCell ref="AD58:AG58"/>
    <mergeCell ref="Z59:AC59"/>
    <mergeCell ref="W60:Y60"/>
    <mergeCell ref="Z57:AC57"/>
    <mergeCell ref="W56:Y56"/>
    <mergeCell ref="T49:V49"/>
    <mergeCell ref="AD57:AG57"/>
    <mergeCell ref="Z54:AC54"/>
    <mergeCell ref="O37:S37"/>
    <mergeCell ref="F36:G36"/>
    <mergeCell ref="H36:N36"/>
    <mergeCell ref="Z74:AC74"/>
    <mergeCell ref="AD74:AG74"/>
    <mergeCell ref="W73:Y73"/>
    <mergeCell ref="W74:Y74"/>
    <mergeCell ref="AD67:AG67"/>
    <mergeCell ref="Z67:AC67"/>
    <mergeCell ref="Z69:AC69"/>
    <mergeCell ref="AD63:AG63"/>
    <mergeCell ref="AD61:AG61"/>
    <mergeCell ref="Z61:AC61"/>
    <mergeCell ref="AD73:AG73"/>
    <mergeCell ref="AD66:AG66"/>
    <mergeCell ref="W64:Y64"/>
    <mergeCell ref="W65:Y65"/>
    <mergeCell ref="AD64:AG64"/>
    <mergeCell ref="AD65:AG65"/>
    <mergeCell ref="AA98:AA103"/>
    <mergeCell ref="AC31:AG31"/>
    <mergeCell ref="R31:T31"/>
    <mergeCell ref="Z31:AB31"/>
    <mergeCell ref="U31:Y31"/>
    <mergeCell ref="M95:AG95"/>
    <mergeCell ref="O96:S96"/>
    <mergeCell ref="V96:Z96"/>
    <mergeCell ref="AC96:AG96"/>
    <mergeCell ref="X49:AA49"/>
    <mergeCell ref="U89:V89"/>
    <mergeCell ref="U90:V90"/>
    <mergeCell ref="AA96:AB96"/>
    <mergeCell ref="AD56:AG56"/>
    <mergeCell ref="AD69:AG69"/>
    <mergeCell ref="AD62:AG62"/>
    <mergeCell ref="AD60:AG60"/>
    <mergeCell ref="AD70:AG70"/>
    <mergeCell ref="AD71:AG71"/>
    <mergeCell ref="AD75:AG75"/>
    <mergeCell ref="Z70:AC70"/>
    <mergeCell ref="Z72:AC72"/>
    <mergeCell ref="AD72:AG72"/>
    <mergeCell ref="Z73:AC73"/>
    <mergeCell ref="F79:G79"/>
    <mergeCell ref="F80:G80"/>
    <mergeCell ref="F81:G81"/>
    <mergeCell ref="M96:N96"/>
    <mergeCell ref="F83:G83"/>
    <mergeCell ref="T96:U96"/>
    <mergeCell ref="H91:T91"/>
    <mergeCell ref="F91:G91"/>
    <mergeCell ref="F92:G92"/>
    <mergeCell ref="F93:G93"/>
    <mergeCell ref="H89:T89"/>
    <mergeCell ref="H90:T90"/>
    <mergeCell ref="H92:T92"/>
    <mergeCell ref="H93:T93"/>
    <mergeCell ref="F82:G82"/>
    <mergeCell ref="A5:E5"/>
    <mergeCell ref="O5:S5"/>
    <mergeCell ref="F5:N5"/>
    <mergeCell ref="T5:AG5"/>
    <mergeCell ref="A37:E37"/>
    <mergeCell ref="F55:G55"/>
    <mergeCell ref="A51:E51"/>
    <mergeCell ref="A48:E49"/>
    <mergeCell ref="A38:E38"/>
    <mergeCell ref="W30:AG30"/>
    <mergeCell ref="Z55:AC55"/>
    <mergeCell ref="Q14:AG14"/>
    <mergeCell ref="F27:AG27"/>
    <mergeCell ref="AB48:AG48"/>
    <mergeCell ref="T26:AB26"/>
    <mergeCell ref="G48:N48"/>
    <mergeCell ref="O25:P25"/>
    <mergeCell ref="A21:E21"/>
    <mergeCell ref="A22:E23"/>
    <mergeCell ref="A20:E20"/>
    <mergeCell ref="F21:AG21"/>
    <mergeCell ref="A9:E9"/>
    <mergeCell ref="A10:E10"/>
    <mergeCell ref="A11:E12"/>
    <mergeCell ref="A96:E96"/>
    <mergeCell ref="F96:L96"/>
    <mergeCell ref="U91:V91"/>
    <mergeCell ref="Z60:AC60"/>
    <mergeCell ref="A88:E93"/>
    <mergeCell ref="F89:G89"/>
    <mergeCell ref="F90:G90"/>
    <mergeCell ref="W61:Y61"/>
    <mergeCell ref="W62:Y62"/>
    <mergeCell ref="W63:Y63"/>
    <mergeCell ref="W70:Y70"/>
    <mergeCell ref="W71:Y71"/>
    <mergeCell ref="W72:Y72"/>
    <mergeCell ref="W76:Y76"/>
    <mergeCell ref="W77:Y77"/>
    <mergeCell ref="W78:Y78"/>
    <mergeCell ref="W75:Y75"/>
    <mergeCell ref="Z63:AC63"/>
    <mergeCell ref="Z64:AC64"/>
    <mergeCell ref="Z65:AC65"/>
    <mergeCell ref="Z66:AC66"/>
    <mergeCell ref="Z68:AC68"/>
    <mergeCell ref="Z71:AC71"/>
    <mergeCell ref="Z75:AC75"/>
    <mergeCell ref="AD76:AG76"/>
    <mergeCell ref="Z77:AC77"/>
    <mergeCell ref="AD77:AG77"/>
    <mergeCell ref="Z78:AC78"/>
    <mergeCell ref="AD78:AG78"/>
    <mergeCell ref="Z76:AC76"/>
    <mergeCell ref="AD79:AG79"/>
    <mergeCell ref="Z80:AC80"/>
    <mergeCell ref="AD80:AG80"/>
    <mergeCell ref="W88:Y88"/>
    <mergeCell ref="Z88:AG88"/>
    <mergeCell ref="W80:Y80"/>
    <mergeCell ref="W81:Y81"/>
    <mergeCell ref="W83:Y83"/>
    <mergeCell ref="Z79:AC79"/>
    <mergeCell ref="W79:Y79"/>
    <mergeCell ref="W89:Y89"/>
    <mergeCell ref="W90:Y90"/>
    <mergeCell ref="Z81:AC81"/>
    <mergeCell ref="AD81:AG81"/>
    <mergeCell ref="Z83:AC83"/>
    <mergeCell ref="AD83:AG83"/>
    <mergeCell ref="Z89:AC89"/>
    <mergeCell ref="Z90:AC90"/>
    <mergeCell ref="AD89:AG89"/>
    <mergeCell ref="AD90:AG90"/>
    <mergeCell ref="W82:Y82"/>
    <mergeCell ref="Z82:AC82"/>
    <mergeCell ref="AD82:AG82"/>
    <mergeCell ref="AD91:AG91"/>
    <mergeCell ref="Z91:AC91"/>
    <mergeCell ref="W91:Y91"/>
    <mergeCell ref="AD92:AG92"/>
    <mergeCell ref="Z92:AC92"/>
    <mergeCell ref="W92:Y92"/>
    <mergeCell ref="U92:V92"/>
    <mergeCell ref="AD93:AG93"/>
    <mergeCell ref="A95:E95"/>
    <mergeCell ref="F95:L95"/>
    <mergeCell ref="W93:Y93"/>
    <mergeCell ref="Z93:AC93"/>
    <mergeCell ref="U93:V93"/>
  </mergeCells>
  <phoneticPr fontId="3"/>
  <conditionalFormatting sqref="W89:W93 Z89:Z93 AD89:AD93">
    <cfRule type="cellIs" dxfId="0" priority="1" stopIfTrue="1" operator="equal">
      <formula>0</formula>
    </cfRule>
  </conditionalFormatting>
  <dataValidations count="17">
    <dataValidation type="whole" operator="greaterThanOrEqual" allowBlank="1" showInputMessage="1" showErrorMessage="1" sqref="F95:F97 U31:Y31 X51:AG51 AC96:AG96 V96:Z96 O96:S96 AC31:AG31 AD55:AD83 Z55:Z83 W55:W83">
      <formula1>0</formula1>
    </dataValidation>
    <dataValidation type="textLength" operator="lessThanOrEqual" allowBlank="1" showInputMessage="1" showErrorMessage="1" errorTitle="エラー" error="文字数が不正です" sqref="O9:AG10">
      <formula1>35</formula1>
    </dataValidation>
    <dataValidation type="list" allowBlank="1" showInputMessage="1" showErrorMessage="1" sqref="I10">
      <formula1>$G$150:$G$158</formula1>
    </dataValidation>
    <dataValidation type="list" allowBlank="1" showInputMessage="1" showErrorMessage="1" sqref="G48:N49">
      <formula1>$G$114:$G$115</formula1>
    </dataValidation>
    <dataValidation type="textLength" operator="lessThanOrEqual" allowBlank="1" showInputMessage="1" showErrorMessage="1" errorTitle="エラー" error="文字数の不正です" sqref="T48:V49">
      <formula1>6</formula1>
    </dataValidation>
    <dataValidation type="list" allowBlank="1" showInputMessage="1" showErrorMessage="1" sqref="H89:H93">
      <formula1>$G$120:$G$148</formula1>
    </dataValidation>
    <dataValidation type="list" allowBlank="1" showInputMessage="1" showErrorMessage="1" sqref="G55:G57 G59:G83 F55:F83">
      <formula1>$G$117:$G$118</formula1>
    </dataValidation>
    <dataValidation type="textLength" operator="lessThanOrEqual" allowBlank="1" showInputMessage="1" showErrorMessage="1" errorTitle="エラー" error="文字数が不正です" sqref="F20:AG21 F23:AG23 F12:AG12">
      <formula1>40</formula1>
    </dataValidation>
    <dataValidation type="textLength" operator="lessThanOrEqual" allowBlank="1" showInputMessage="1" showErrorMessage="1" errorTitle="エラー" error="文字数が不正です" sqref="H14:N14 Q36:AG36 Q25:AG25 Q14:AG14 H36:N36 H25:N25">
      <formula1>10</formula1>
    </dataValidation>
    <dataValidation type="textLength" operator="lessThanOrEqual" allowBlank="1" showInputMessage="1" showErrorMessage="1" errorTitle="エラー" error="文字数が不正です" sqref="F26:N26 T37:AB37 F15:N15 F37:N37 T15:AB15 T26:AB26">
      <formula1>13</formula1>
    </dataValidation>
    <dataValidation type="textLength" operator="lessThanOrEqual" allowBlank="1" showInputMessage="1" showErrorMessage="1" errorTitle="エラー" error="文字数が不正です" sqref="Q13:AG13 Q35:AG35 Q24:AG24">
      <formula1>20</formula1>
    </dataValidation>
    <dataValidation type="textLength" operator="lessThanOrEqual" allowBlank="1" showInputMessage="1" showErrorMessage="1" errorTitle="エラー" error="文字数の不正です" sqref="G11:K11 G22:K22">
      <formula1>8</formula1>
    </dataValidation>
    <dataValidation type="list" allowBlank="1" showInputMessage="1" showErrorMessage="1" sqref="F5">
      <formula1>$G$105:$G$106</formula1>
    </dataValidation>
    <dataValidation type="date" operator="greaterThanOrEqual" allowBlank="1" showInputMessage="1" showErrorMessage="1" sqref="AB1:AG1 AB48:AG49 F51:P51 F31:Q31">
      <formula1>1</formula1>
    </dataValidation>
    <dataValidation operator="lessThanOrEqual" allowBlank="1" showInputMessage="1" showErrorMessage="1" errorTitle="エラー" error="文字数の不正です" sqref="S48:S49 W48:W49"/>
    <dataValidation type="whole" operator="greaterThanOrEqual" allowBlank="1" showInputMessage="1" showErrorMessage="1" sqref="W30:AG30 F30:Q30">
      <formula1>-99999999999</formula1>
    </dataValidation>
    <dataValidation type="list" allowBlank="1" showInputMessage="1" showErrorMessage="1" sqref="T5:AG5">
      <formula1>$G$108:$G$112</formula1>
    </dataValidation>
  </dataValidations>
  <printOptions horizontalCentered="1"/>
  <pageMargins left="0.78740157480314965" right="0.78740157480314965" top="0.59055118110236227" bottom="0.39370078740157483" header="0.51181102362204722" footer="0.51181102362204722"/>
  <headerFooter alignWithMargins="0"/>
  <rowBreaks count="1" manualBreakCount="1">
    <brk id="44" max="32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7"/>
  <sheetViews>
    <sheetView zoomScaleNormal="100" workbookViewId="0">
      <selection activeCell="H16" sqref="H16:H19"/>
    </sheetView>
  </sheetViews>
  <sheetFormatPr defaultColWidth="9" defaultRowHeight="13.5" x14ac:dyDescent="0.15"/>
  <cols>
    <col min="1" max="1" width="4.625" style="95" customWidth="1"/>
    <col min="2" max="3" width="18.625" style="95" customWidth="1"/>
    <col min="4" max="4" width="12.625" style="95" customWidth="1"/>
    <col min="5" max="5" width="5.625" style="95" customWidth="1"/>
    <col min="6" max="6" width="21.625" style="95" customWidth="1"/>
    <col min="7" max="7" width="8.625" style="95" hidden="1" customWidth="1"/>
    <col min="8" max="8" width="10.625" style="95" customWidth="1"/>
    <col min="9" max="10" width="11.625" style="95" customWidth="1"/>
    <col min="11" max="12" width="8.625" style="95" customWidth="1"/>
    <col min="13" max="16384" width="9" style="95"/>
  </cols>
  <sheetData>
    <row r="1" spans="1:12" ht="13.5" customHeight="1" x14ac:dyDescent="0.15"/>
    <row r="2" spans="1:12" ht="20.100000000000001" customHeight="1" x14ac:dyDescent="0.15">
      <c r="J2" s="96" t="s">
        <v>666</v>
      </c>
      <c r="K2" s="112"/>
      <c r="L2" s="112"/>
    </row>
    <row r="3" spans="1:12" ht="27.95" customHeight="1" x14ac:dyDescent="0.15">
      <c r="A3" s="97" t="s">
        <v>667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</row>
    <row r="4" spans="1:12" ht="20.100000000000001" customHeight="1" x14ac:dyDescent="0.15">
      <c r="F4" s="96" t="s">
        <v>0</v>
      </c>
      <c r="H4" s="96" t="str">
        <f>Inputval!F14</f>
        <v/>
      </c>
      <c r="I4" s="96"/>
      <c r="J4" s="96"/>
      <c r="K4" s="96"/>
      <c r="L4" s="96"/>
    </row>
    <row r="5" spans="1:12" ht="5.0999999999999996" customHeight="1" x14ac:dyDescent="0.15"/>
    <row r="6" spans="1:12" s="99" customFormat="1" ht="20.100000000000001" customHeight="1" x14ac:dyDescent="0.15">
      <c r="A6" s="342" t="s">
        <v>668</v>
      </c>
      <c r="B6" s="342" t="s">
        <v>13</v>
      </c>
      <c r="C6" s="342" t="s">
        <v>447</v>
      </c>
      <c r="D6" s="342" t="s">
        <v>669</v>
      </c>
      <c r="E6" s="343" t="s">
        <v>670</v>
      </c>
      <c r="F6" s="343"/>
      <c r="G6" s="344"/>
      <c r="H6" s="345" t="s">
        <v>671</v>
      </c>
      <c r="I6" s="346"/>
      <c r="J6" s="347"/>
      <c r="K6" s="338" t="s">
        <v>672</v>
      </c>
      <c r="L6" s="340" t="s">
        <v>673</v>
      </c>
    </row>
    <row r="7" spans="1:12" s="99" customFormat="1" ht="19.5" customHeight="1" x14ac:dyDescent="0.15">
      <c r="A7" s="342"/>
      <c r="B7" s="342"/>
      <c r="C7" s="342"/>
      <c r="D7" s="342"/>
      <c r="E7" s="100" t="s">
        <v>674</v>
      </c>
      <c r="F7" s="101" t="s">
        <v>675</v>
      </c>
      <c r="G7" s="101" t="s">
        <v>676</v>
      </c>
      <c r="H7" s="102" t="s">
        <v>677</v>
      </c>
      <c r="I7" s="100" t="s">
        <v>678</v>
      </c>
      <c r="J7" s="100" t="s">
        <v>679</v>
      </c>
      <c r="K7" s="339"/>
      <c r="L7" s="341"/>
    </row>
    <row r="8" spans="1:12" s="99" customFormat="1" ht="11.1" customHeight="1" x14ac:dyDescent="0.15">
      <c r="A8" s="323">
        <v>1</v>
      </c>
      <c r="B8" s="326"/>
      <c r="C8" s="326"/>
      <c r="D8" s="329"/>
      <c r="E8" s="103" t="str">
        <f>IFERROR(IF(F8&lt;&gt;"",VLOOKUP(F8,資格一覧!$A$2:$B$158,2,FALSE),""),"")</f>
        <v/>
      </c>
      <c r="F8" s="104"/>
      <c r="G8" s="105"/>
      <c r="H8" s="332"/>
      <c r="I8" s="329"/>
      <c r="J8" s="329"/>
      <c r="K8" s="335"/>
      <c r="L8" s="335"/>
    </row>
    <row r="9" spans="1:12" s="99" customFormat="1" ht="11.1" customHeight="1" x14ac:dyDescent="0.15">
      <c r="A9" s="324"/>
      <c r="B9" s="327"/>
      <c r="C9" s="327"/>
      <c r="D9" s="330"/>
      <c r="E9" s="106" t="str">
        <f>IFERROR(IF(F9&lt;&gt;"",VLOOKUP(F9,資格一覧!$A$2:$B$158,2,FALSE),""),"")</f>
        <v/>
      </c>
      <c r="F9" s="107"/>
      <c r="G9" s="108"/>
      <c r="H9" s="333"/>
      <c r="I9" s="330"/>
      <c r="J9" s="330"/>
      <c r="K9" s="336"/>
      <c r="L9" s="336"/>
    </row>
    <row r="10" spans="1:12" s="99" customFormat="1" ht="11.1" customHeight="1" x14ac:dyDescent="0.15">
      <c r="A10" s="324"/>
      <c r="B10" s="327"/>
      <c r="C10" s="327"/>
      <c r="D10" s="330"/>
      <c r="E10" s="106" t="str">
        <f>IFERROR(IF(F10&lt;&gt;"",VLOOKUP(F10,資格一覧!$A$2:$B$158,2,FALSE),""),"")</f>
        <v/>
      </c>
      <c r="F10" s="107"/>
      <c r="G10" s="108"/>
      <c r="H10" s="333"/>
      <c r="I10" s="330"/>
      <c r="J10" s="330"/>
      <c r="K10" s="336"/>
      <c r="L10" s="336"/>
    </row>
    <row r="11" spans="1:12" s="99" customFormat="1" ht="11.1" customHeight="1" x14ac:dyDescent="0.15">
      <c r="A11" s="325"/>
      <c r="B11" s="328"/>
      <c r="C11" s="328"/>
      <c r="D11" s="331"/>
      <c r="E11" s="109" t="str">
        <f>IFERROR(IF(F11&lt;&gt;"",VLOOKUP(F11,資格一覧!$A$2:$B$158,2,FALSE),""),"")</f>
        <v/>
      </c>
      <c r="F11" s="110"/>
      <c r="G11" s="111"/>
      <c r="H11" s="334"/>
      <c r="I11" s="331"/>
      <c r="J11" s="331"/>
      <c r="K11" s="337"/>
      <c r="L11" s="337"/>
    </row>
    <row r="12" spans="1:12" s="99" customFormat="1" ht="11.1" customHeight="1" x14ac:dyDescent="0.15">
      <c r="A12" s="323">
        <v>2</v>
      </c>
      <c r="B12" s="326"/>
      <c r="C12" s="326"/>
      <c r="D12" s="329"/>
      <c r="E12" s="103" t="str">
        <f>IFERROR(IF(F12&lt;&gt;"",VLOOKUP(F12,資格一覧!$A$2:$B$158,2,FALSE),""),"")</f>
        <v/>
      </c>
      <c r="F12" s="104"/>
      <c r="G12" s="105"/>
      <c r="H12" s="332"/>
      <c r="I12" s="329"/>
      <c r="J12" s="329"/>
      <c r="K12" s="335"/>
      <c r="L12" s="335"/>
    </row>
    <row r="13" spans="1:12" s="99" customFormat="1" ht="11.1" customHeight="1" x14ac:dyDescent="0.15">
      <c r="A13" s="324"/>
      <c r="B13" s="327"/>
      <c r="C13" s="327"/>
      <c r="D13" s="330"/>
      <c r="E13" s="106" t="str">
        <f>IFERROR(IF(F13&lt;&gt;"",VLOOKUP(F13,資格一覧!$A$2:$B$158,2,FALSE),""),"")</f>
        <v/>
      </c>
      <c r="F13" s="107"/>
      <c r="G13" s="108"/>
      <c r="H13" s="333"/>
      <c r="I13" s="330"/>
      <c r="J13" s="330"/>
      <c r="K13" s="336"/>
      <c r="L13" s="336"/>
    </row>
    <row r="14" spans="1:12" s="99" customFormat="1" ht="11.1" customHeight="1" x14ac:dyDescent="0.15">
      <c r="A14" s="324"/>
      <c r="B14" s="327"/>
      <c r="C14" s="327"/>
      <c r="D14" s="330"/>
      <c r="E14" s="106" t="str">
        <f>IFERROR(IF(F14&lt;&gt;"",VLOOKUP(F14,資格一覧!$A$2:$B$158,2,FALSE),""),"")</f>
        <v/>
      </c>
      <c r="F14" s="107"/>
      <c r="G14" s="108"/>
      <c r="H14" s="333"/>
      <c r="I14" s="330"/>
      <c r="J14" s="330"/>
      <c r="K14" s="336"/>
      <c r="L14" s="336"/>
    </row>
    <row r="15" spans="1:12" s="99" customFormat="1" ht="11.1" customHeight="1" x14ac:dyDescent="0.15">
      <c r="A15" s="325"/>
      <c r="B15" s="328"/>
      <c r="C15" s="328"/>
      <c r="D15" s="331"/>
      <c r="E15" s="109" t="str">
        <f>IFERROR(IF(F15&lt;&gt;"",VLOOKUP(F15,資格一覧!$A$2:$B$158,2,FALSE),""),"")</f>
        <v/>
      </c>
      <c r="F15" s="110"/>
      <c r="G15" s="111"/>
      <c r="H15" s="334"/>
      <c r="I15" s="331"/>
      <c r="J15" s="331"/>
      <c r="K15" s="337"/>
      <c r="L15" s="337"/>
    </row>
    <row r="16" spans="1:12" s="99" customFormat="1" ht="11.1" customHeight="1" x14ac:dyDescent="0.15">
      <c r="A16" s="323">
        <v>3</v>
      </c>
      <c r="B16" s="326"/>
      <c r="C16" s="326"/>
      <c r="D16" s="329"/>
      <c r="E16" s="103" t="str">
        <f>IFERROR(IF(F16&lt;&gt;"",VLOOKUP(F16,資格一覧!$A$2:$B$158,2,FALSE),""),"")</f>
        <v/>
      </c>
      <c r="F16" s="104"/>
      <c r="G16" s="105"/>
      <c r="H16" s="332"/>
      <c r="I16" s="329"/>
      <c r="J16" s="329"/>
      <c r="K16" s="335"/>
      <c r="L16" s="335"/>
    </row>
    <row r="17" spans="1:12" s="99" customFormat="1" ht="11.1" customHeight="1" x14ac:dyDescent="0.15">
      <c r="A17" s="324"/>
      <c r="B17" s="327"/>
      <c r="C17" s="327"/>
      <c r="D17" s="330"/>
      <c r="E17" s="106" t="str">
        <f>IFERROR(IF(F17&lt;&gt;"",VLOOKUP(F17,資格一覧!$A$2:$B$158,2,FALSE),""),"")</f>
        <v/>
      </c>
      <c r="F17" s="107"/>
      <c r="G17" s="108"/>
      <c r="H17" s="333"/>
      <c r="I17" s="330"/>
      <c r="J17" s="330"/>
      <c r="K17" s="336"/>
      <c r="L17" s="336"/>
    </row>
    <row r="18" spans="1:12" s="99" customFormat="1" ht="11.1" customHeight="1" x14ac:dyDescent="0.15">
      <c r="A18" s="324"/>
      <c r="B18" s="327"/>
      <c r="C18" s="327"/>
      <c r="D18" s="330"/>
      <c r="E18" s="106" t="str">
        <f>IFERROR(IF(F18&lt;&gt;"",VLOOKUP(F18,資格一覧!$A$2:$B$158,2,FALSE),""),"")</f>
        <v/>
      </c>
      <c r="F18" s="107"/>
      <c r="G18" s="108"/>
      <c r="H18" s="333"/>
      <c r="I18" s="330"/>
      <c r="J18" s="330"/>
      <c r="K18" s="336"/>
      <c r="L18" s="336"/>
    </row>
    <row r="19" spans="1:12" s="99" customFormat="1" ht="11.1" customHeight="1" x14ac:dyDescent="0.15">
      <c r="A19" s="325"/>
      <c r="B19" s="328"/>
      <c r="C19" s="328"/>
      <c r="D19" s="331"/>
      <c r="E19" s="109" t="str">
        <f>IFERROR(IF(F19&lt;&gt;"",VLOOKUP(F19,資格一覧!$A$2:$B$158,2,FALSE),""),"")</f>
        <v/>
      </c>
      <c r="F19" s="110"/>
      <c r="G19" s="111"/>
      <c r="H19" s="334"/>
      <c r="I19" s="331"/>
      <c r="J19" s="331"/>
      <c r="K19" s="337"/>
      <c r="L19" s="337"/>
    </row>
    <row r="20" spans="1:12" s="99" customFormat="1" ht="11.1" customHeight="1" x14ac:dyDescent="0.15">
      <c r="A20" s="323">
        <v>4</v>
      </c>
      <c r="B20" s="326"/>
      <c r="C20" s="326"/>
      <c r="D20" s="329"/>
      <c r="E20" s="103" t="str">
        <f>IFERROR(IF(F20&lt;&gt;"",VLOOKUP(F20,資格一覧!$A$2:$B$158,2,FALSE),""),"")</f>
        <v/>
      </c>
      <c r="F20" s="104"/>
      <c r="G20" s="105"/>
      <c r="H20" s="332"/>
      <c r="I20" s="329"/>
      <c r="J20" s="329"/>
      <c r="K20" s="335"/>
      <c r="L20" s="335"/>
    </row>
    <row r="21" spans="1:12" s="99" customFormat="1" ht="11.1" customHeight="1" x14ac:dyDescent="0.15">
      <c r="A21" s="324"/>
      <c r="B21" s="327"/>
      <c r="C21" s="327"/>
      <c r="D21" s="330"/>
      <c r="E21" s="106" t="str">
        <f>IFERROR(IF(F21&lt;&gt;"",VLOOKUP(F21,資格一覧!$A$2:$B$158,2,FALSE),""),"")</f>
        <v/>
      </c>
      <c r="F21" s="107"/>
      <c r="G21" s="108"/>
      <c r="H21" s="333"/>
      <c r="I21" s="330"/>
      <c r="J21" s="330"/>
      <c r="K21" s="336"/>
      <c r="L21" s="336"/>
    </row>
    <row r="22" spans="1:12" s="99" customFormat="1" ht="11.1" customHeight="1" x14ac:dyDescent="0.15">
      <c r="A22" s="324"/>
      <c r="B22" s="327"/>
      <c r="C22" s="327"/>
      <c r="D22" s="330"/>
      <c r="E22" s="106" t="str">
        <f>IFERROR(IF(F22&lt;&gt;"",VLOOKUP(F22,資格一覧!$A$2:$B$158,2,FALSE),""),"")</f>
        <v/>
      </c>
      <c r="F22" s="107"/>
      <c r="G22" s="108"/>
      <c r="H22" s="333"/>
      <c r="I22" s="330"/>
      <c r="J22" s="330"/>
      <c r="K22" s="336"/>
      <c r="L22" s="336"/>
    </row>
    <row r="23" spans="1:12" s="99" customFormat="1" ht="11.1" customHeight="1" x14ac:dyDescent="0.15">
      <c r="A23" s="325"/>
      <c r="B23" s="328"/>
      <c r="C23" s="328"/>
      <c r="D23" s="331"/>
      <c r="E23" s="109" t="str">
        <f>IFERROR(IF(F23&lt;&gt;"",VLOOKUP(F23,資格一覧!$A$2:$B$158,2,FALSE),""),"")</f>
        <v/>
      </c>
      <c r="F23" s="110"/>
      <c r="G23" s="111"/>
      <c r="H23" s="334"/>
      <c r="I23" s="331"/>
      <c r="J23" s="331"/>
      <c r="K23" s="337"/>
      <c r="L23" s="337"/>
    </row>
    <row r="24" spans="1:12" s="99" customFormat="1" ht="11.1" customHeight="1" x14ac:dyDescent="0.15">
      <c r="A24" s="323">
        <v>5</v>
      </c>
      <c r="B24" s="326"/>
      <c r="C24" s="326"/>
      <c r="D24" s="329"/>
      <c r="E24" s="103" t="str">
        <f>IFERROR(IF(F24&lt;&gt;"",VLOOKUP(F24,資格一覧!$A$2:$B$158,2,FALSE),""),"")</f>
        <v/>
      </c>
      <c r="F24" s="104"/>
      <c r="G24" s="105"/>
      <c r="H24" s="332"/>
      <c r="I24" s="329"/>
      <c r="J24" s="329"/>
      <c r="K24" s="335"/>
      <c r="L24" s="335"/>
    </row>
    <row r="25" spans="1:12" s="99" customFormat="1" ht="11.1" customHeight="1" x14ac:dyDescent="0.15">
      <c r="A25" s="324"/>
      <c r="B25" s="327"/>
      <c r="C25" s="327"/>
      <c r="D25" s="330"/>
      <c r="E25" s="106" t="str">
        <f>IFERROR(IF(F25&lt;&gt;"",VLOOKUP(F25,資格一覧!$A$2:$B$158,2,FALSE),""),"")</f>
        <v/>
      </c>
      <c r="F25" s="107"/>
      <c r="G25" s="108"/>
      <c r="H25" s="333"/>
      <c r="I25" s="330"/>
      <c r="J25" s="330"/>
      <c r="K25" s="336"/>
      <c r="L25" s="336"/>
    </row>
    <row r="26" spans="1:12" s="99" customFormat="1" ht="11.1" customHeight="1" x14ac:dyDescent="0.15">
      <c r="A26" s="324"/>
      <c r="B26" s="327"/>
      <c r="C26" s="327"/>
      <c r="D26" s="330"/>
      <c r="E26" s="106" t="str">
        <f>IFERROR(IF(F26&lt;&gt;"",VLOOKUP(F26,資格一覧!$A$2:$B$158,2,FALSE),""),"")</f>
        <v/>
      </c>
      <c r="F26" s="107"/>
      <c r="G26" s="108"/>
      <c r="H26" s="333"/>
      <c r="I26" s="330"/>
      <c r="J26" s="330"/>
      <c r="K26" s="336"/>
      <c r="L26" s="336"/>
    </row>
    <row r="27" spans="1:12" s="99" customFormat="1" ht="11.1" customHeight="1" x14ac:dyDescent="0.15">
      <c r="A27" s="325"/>
      <c r="B27" s="328"/>
      <c r="C27" s="328"/>
      <c r="D27" s="331"/>
      <c r="E27" s="109" t="str">
        <f>IFERROR(IF(F27&lt;&gt;"",VLOOKUP(F27,資格一覧!$A$2:$B$158,2,FALSE),""),"")</f>
        <v/>
      </c>
      <c r="F27" s="110"/>
      <c r="G27" s="111"/>
      <c r="H27" s="334"/>
      <c r="I27" s="331"/>
      <c r="J27" s="331"/>
      <c r="K27" s="337"/>
      <c r="L27" s="337"/>
    </row>
    <row r="28" spans="1:12" s="99" customFormat="1" ht="11.1" customHeight="1" x14ac:dyDescent="0.15">
      <c r="A28" s="323">
        <v>6</v>
      </c>
      <c r="B28" s="326"/>
      <c r="C28" s="326"/>
      <c r="D28" s="329"/>
      <c r="E28" s="103" t="str">
        <f>IFERROR(IF(F28&lt;&gt;"",VLOOKUP(F28,資格一覧!$A$2:$B$158,2,FALSE),""),"")</f>
        <v/>
      </c>
      <c r="F28" s="104"/>
      <c r="G28" s="105"/>
      <c r="H28" s="332"/>
      <c r="I28" s="329"/>
      <c r="J28" s="329"/>
      <c r="K28" s="335"/>
      <c r="L28" s="335"/>
    </row>
    <row r="29" spans="1:12" s="99" customFormat="1" ht="11.1" customHeight="1" x14ac:dyDescent="0.15">
      <c r="A29" s="324"/>
      <c r="B29" s="327"/>
      <c r="C29" s="327"/>
      <c r="D29" s="330"/>
      <c r="E29" s="106" t="str">
        <f>IFERROR(IF(F29&lt;&gt;"",VLOOKUP(F29,資格一覧!$A$2:$B$158,2,FALSE),""),"")</f>
        <v/>
      </c>
      <c r="F29" s="107"/>
      <c r="G29" s="108"/>
      <c r="H29" s="333"/>
      <c r="I29" s="330"/>
      <c r="J29" s="330"/>
      <c r="K29" s="336"/>
      <c r="L29" s="336"/>
    </row>
    <row r="30" spans="1:12" s="99" customFormat="1" ht="11.1" customHeight="1" x14ac:dyDescent="0.15">
      <c r="A30" s="324"/>
      <c r="B30" s="327"/>
      <c r="C30" s="327"/>
      <c r="D30" s="330"/>
      <c r="E30" s="106" t="str">
        <f>IFERROR(IF(F30&lt;&gt;"",VLOOKUP(F30,資格一覧!$A$2:$B$158,2,FALSE),""),"")</f>
        <v/>
      </c>
      <c r="F30" s="107"/>
      <c r="G30" s="108"/>
      <c r="H30" s="333"/>
      <c r="I30" s="330"/>
      <c r="J30" s="330"/>
      <c r="K30" s="336"/>
      <c r="L30" s="336"/>
    </row>
    <row r="31" spans="1:12" s="99" customFormat="1" ht="11.1" customHeight="1" x14ac:dyDescent="0.15">
      <c r="A31" s="325"/>
      <c r="B31" s="328"/>
      <c r="C31" s="328"/>
      <c r="D31" s="331"/>
      <c r="E31" s="109" t="str">
        <f>IFERROR(IF(F31&lt;&gt;"",VLOOKUP(F31,資格一覧!$A$2:$B$158,2,FALSE),""),"")</f>
        <v/>
      </c>
      <c r="F31" s="110"/>
      <c r="G31" s="111"/>
      <c r="H31" s="334"/>
      <c r="I31" s="331"/>
      <c r="J31" s="331"/>
      <c r="K31" s="337"/>
      <c r="L31" s="337"/>
    </row>
    <row r="32" spans="1:12" s="99" customFormat="1" ht="11.1" customHeight="1" x14ac:dyDescent="0.15">
      <c r="A32" s="323">
        <v>7</v>
      </c>
      <c r="B32" s="326"/>
      <c r="C32" s="326"/>
      <c r="D32" s="329"/>
      <c r="E32" s="103" t="str">
        <f>IFERROR(IF(F32&lt;&gt;"",VLOOKUP(F32,資格一覧!$A$2:$B$158,2,FALSE),""),"")</f>
        <v/>
      </c>
      <c r="F32" s="104"/>
      <c r="G32" s="105"/>
      <c r="H32" s="332"/>
      <c r="I32" s="329"/>
      <c r="J32" s="329"/>
      <c r="K32" s="335"/>
      <c r="L32" s="335"/>
    </row>
    <row r="33" spans="1:12" s="99" customFormat="1" ht="11.1" customHeight="1" x14ac:dyDescent="0.15">
      <c r="A33" s="324"/>
      <c r="B33" s="327"/>
      <c r="C33" s="327"/>
      <c r="D33" s="330"/>
      <c r="E33" s="106" t="str">
        <f>IFERROR(IF(F33&lt;&gt;"",VLOOKUP(F33,資格一覧!$A$2:$B$158,2,FALSE),""),"")</f>
        <v/>
      </c>
      <c r="F33" s="107"/>
      <c r="G33" s="108"/>
      <c r="H33" s="333"/>
      <c r="I33" s="330"/>
      <c r="J33" s="330"/>
      <c r="K33" s="336"/>
      <c r="L33" s="336"/>
    </row>
    <row r="34" spans="1:12" s="99" customFormat="1" ht="11.1" customHeight="1" x14ac:dyDescent="0.15">
      <c r="A34" s="324"/>
      <c r="B34" s="327"/>
      <c r="C34" s="327"/>
      <c r="D34" s="330"/>
      <c r="E34" s="106" t="str">
        <f>IFERROR(IF(F34&lt;&gt;"",VLOOKUP(F34,資格一覧!$A$2:$B$158,2,FALSE),""),"")</f>
        <v/>
      </c>
      <c r="F34" s="107"/>
      <c r="G34" s="108"/>
      <c r="H34" s="333"/>
      <c r="I34" s="330"/>
      <c r="J34" s="330"/>
      <c r="K34" s="336"/>
      <c r="L34" s="336"/>
    </row>
    <row r="35" spans="1:12" s="99" customFormat="1" ht="11.1" customHeight="1" x14ac:dyDescent="0.15">
      <c r="A35" s="325"/>
      <c r="B35" s="328"/>
      <c r="C35" s="328"/>
      <c r="D35" s="331"/>
      <c r="E35" s="109" t="str">
        <f>IFERROR(IF(F35&lt;&gt;"",VLOOKUP(F35,資格一覧!$A$2:$B$158,2,FALSE),""),"")</f>
        <v/>
      </c>
      <c r="F35" s="110"/>
      <c r="G35" s="111"/>
      <c r="H35" s="334"/>
      <c r="I35" s="331"/>
      <c r="J35" s="331"/>
      <c r="K35" s="337"/>
      <c r="L35" s="337"/>
    </row>
    <row r="36" spans="1:12" s="99" customFormat="1" ht="11.1" customHeight="1" x14ac:dyDescent="0.15">
      <c r="A36" s="323">
        <v>8</v>
      </c>
      <c r="B36" s="326"/>
      <c r="C36" s="326"/>
      <c r="D36" s="329"/>
      <c r="E36" s="103" t="str">
        <f>IFERROR(IF(F36&lt;&gt;"",VLOOKUP(F36,資格一覧!$A$2:$B$158,2,FALSE),""),"")</f>
        <v/>
      </c>
      <c r="F36" s="104"/>
      <c r="G36" s="105"/>
      <c r="H36" s="332"/>
      <c r="I36" s="329"/>
      <c r="J36" s="329"/>
      <c r="K36" s="335"/>
      <c r="L36" s="335"/>
    </row>
    <row r="37" spans="1:12" s="99" customFormat="1" ht="11.1" customHeight="1" x14ac:dyDescent="0.15">
      <c r="A37" s="324"/>
      <c r="B37" s="327"/>
      <c r="C37" s="327"/>
      <c r="D37" s="330"/>
      <c r="E37" s="106" t="str">
        <f>IFERROR(IF(F37&lt;&gt;"",VLOOKUP(F37,資格一覧!$A$2:$B$158,2,FALSE),""),"")</f>
        <v/>
      </c>
      <c r="F37" s="107"/>
      <c r="G37" s="108"/>
      <c r="H37" s="333"/>
      <c r="I37" s="330"/>
      <c r="J37" s="330"/>
      <c r="K37" s="336"/>
      <c r="L37" s="336"/>
    </row>
    <row r="38" spans="1:12" s="99" customFormat="1" ht="11.1" customHeight="1" x14ac:dyDescent="0.15">
      <c r="A38" s="324"/>
      <c r="B38" s="327"/>
      <c r="C38" s="327"/>
      <c r="D38" s="330"/>
      <c r="E38" s="106" t="str">
        <f>IFERROR(IF(F38&lt;&gt;"",VLOOKUP(F38,資格一覧!$A$2:$B$158,2,FALSE),""),"")</f>
        <v/>
      </c>
      <c r="F38" s="107"/>
      <c r="G38" s="108"/>
      <c r="H38" s="333"/>
      <c r="I38" s="330"/>
      <c r="J38" s="330"/>
      <c r="K38" s="336"/>
      <c r="L38" s="336"/>
    </row>
    <row r="39" spans="1:12" s="99" customFormat="1" ht="11.1" customHeight="1" x14ac:dyDescent="0.15">
      <c r="A39" s="325"/>
      <c r="B39" s="328"/>
      <c r="C39" s="328"/>
      <c r="D39" s="331"/>
      <c r="E39" s="109" t="str">
        <f>IFERROR(IF(F39&lt;&gt;"",VLOOKUP(F39,資格一覧!$A$2:$B$158,2,FALSE),""),"")</f>
        <v/>
      </c>
      <c r="F39" s="110"/>
      <c r="G39" s="111"/>
      <c r="H39" s="334"/>
      <c r="I39" s="331"/>
      <c r="J39" s="331"/>
      <c r="K39" s="337"/>
      <c r="L39" s="337"/>
    </row>
    <row r="40" spans="1:12" s="99" customFormat="1" ht="11.1" customHeight="1" x14ac:dyDescent="0.15">
      <c r="A40" s="323">
        <v>9</v>
      </c>
      <c r="B40" s="326"/>
      <c r="C40" s="326"/>
      <c r="D40" s="329"/>
      <c r="E40" s="103" t="str">
        <f>IFERROR(IF(F40&lt;&gt;"",VLOOKUP(F40,資格一覧!$A$2:$B$158,2,FALSE),""),"")</f>
        <v/>
      </c>
      <c r="F40" s="104"/>
      <c r="G40" s="105"/>
      <c r="H40" s="332"/>
      <c r="I40" s="329"/>
      <c r="J40" s="329"/>
      <c r="K40" s="335"/>
      <c r="L40" s="335"/>
    </row>
    <row r="41" spans="1:12" s="99" customFormat="1" ht="11.1" customHeight="1" x14ac:dyDescent="0.15">
      <c r="A41" s="324"/>
      <c r="B41" s="327"/>
      <c r="C41" s="327"/>
      <c r="D41" s="330"/>
      <c r="E41" s="106" t="str">
        <f>IFERROR(IF(F41&lt;&gt;"",VLOOKUP(F41,資格一覧!$A$2:$B$158,2,FALSE),""),"")</f>
        <v/>
      </c>
      <c r="F41" s="107"/>
      <c r="G41" s="108"/>
      <c r="H41" s="333"/>
      <c r="I41" s="330"/>
      <c r="J41" s="330"/>
      <c r="K41" s="336"/>
      <c r="L41" s="336"/>
    </row>
    <row r="42" spans="1:12" s="99" customFormat="1" ht="11.1" customHeight="1" x14ac:dyDescent="0.15">
      <c r="A42" s="324"/>
      <c r="B42" s="327"/>
      <c r="C42" s="327"/>
      <c r="D42" s="330"/>
      <c r="E42" s="106" t="str">
        <f>IFERROR(IF(F42&lt;&gt;"",VLOOKUP(F42,資格一覧!$A$2:$B$158,2,FALSE),""),"")</f>
        <v/>
      </c>
      <c r="F42" s="107"/>
      <c r="G42" s="108"/>
      <c r="H42" s="333"/>
      <c r="I42" s="330"/>
      <c r="J42" s="330"/>
      <c r="K42" s="336"/>
      <c r="L42" s="336"/>
    </row>
    <row r="43" spans="1:12" s="99" customFormat="1" ht="11.1" customHeight="1" x14ac:dyDescent="0.15">
      <c r="A43" s="325"/>
      <c r="B43" s="328"/>
      <c r="C43" s="328"/>
      <c r="D43" s="331"/>
      <c r="E43" s="109" t="str">
        <f>IFERROR(IF(F43&lt;&gt;"",VLOOKUP(F43,資格一覧!$A$2:$B$158,2,FALSE),""),"")</f>
        <v/>
      </c>
      <c r="F43" s="110"/>
      <c r="G43" s="111"/>
      <c r="H43" s="334"/>
      <c r="I43" s="331"/>
      <c r="J43" s="331"/>
      <c r="K43" s="337"/>
      <c r="L43" s="337"/>
    </row>
    <row r="44" spans="1:12" s="99" customFormat="1" ht="11.1" customHeight="1" x14ac:dyDescent="0.15">
      <c r="A44" s="323">
        <v>10</v>
      </c>
      <c r="B44" s="326"/>
      <c r="C44" s="326"/>
      <c r="D44" s="329"/>
      <c r="E44" s="103" t="str">
        <f>IFERROR(IF(F44&lt;&gt;"",VLOOKUP(F44,資格一覧!$A$2:$B$158,2,FALSE),""),"")</f>
        <v/>
      </c>
      <c r="F44" s="104"/>
      <c r="G44" s="105"/>
      <c r="H44" s="332"/>
      <c r="I44" s="329"/>
      <c r="J44" s="329"/>
      <c r="K44" s="335"/>
      <c r="L44" s="335"/>
    </row>
    <row r="45" spans="1:12" s="99" customFormat="1" ht="11.1" customHeight="1" x14ac:dyDescent="0.15">
      <c r="A45" s="324"/>
      <c r="B45" s="327"/>
      <c r="C45" s="327"/>
      <c r="D45" s="330"/>
      <c r="E45" s="106" t="str">
        <f>IFERROR(IF(F45&lt;&gt;"",VLOOKUP(F45,資格一覧!$A$2:$B$158,2,FALSE),""),"")</f>
        <v/>
      </c>
      <c r="F45" s="107"/>
      <c r="G45" s="108"/>
      <c r="H45" s="333"/>
      <c r="I45" s="330"/>
      <c r="J45" s="330"/>
      <c r="K45" s="336"/>
      <c r="L45" s="336"/>
    </row>
    <row r="46" spans="1:12" s="99" customFormat="1" ht="11.1" customHeight="1" x14ac:dyDescent="0.15">
      <c r="A46" s="324"/>
      <c r="B46" s="327"/>
      <c r="C46" s="327"/>
      <c r="D46" s="330"/>
      <c r="E46" s="106" t="str">
        <f>IFERROR(IF(F46&lt;&gt;"",VLOOKUP(F46,資格一覧!$A$2:$B$158,2,FALSE),""),"")</f>
        <v/>
      </c>
      <c r="F46" s="107"/>
      <c r="G46" s="108"/>
      <c r="H46" s="333"/>
      <c r="I46" s="330"/>
      <c r="J46" s="330"/>
      <c r="K46" s="336"/>
      <c r="L46" s="336"/>
    </row>
    <row r="47" spans="1:12" s="99" customFormat="1" ht="11.1" customHeight="1" x14ac:dyDescent="0.15">
      <c r="A47" s="325"/>
      <c r="B47" s="328"/>
      <c r="C47" s="328"/>
      <c r="D47" s="331"/>
      <c r="E47" s="109" t="str">
        <f>IFERROR(IF(F47&lt;&gt;"",VLOOKUP(F47,資格一覧!$A$2:$B$158,2,FALSE),""),"")</f>
        <v/>
      </c>
      <c r="F47" s="110"/>
      <c r="G47" s="111"/>
      <c r="H47" s="334"/>
      <c r="I47" s="331"/>
      <c r="J47" s="331"/>
      <c r="K47" s="337"/>
      <c r="L47" s="337"/>
    </row>
    <row r="48" spans="1:12" s="99" customFormat="1" ht="11.1" customHeight="1" x14ac:dyDescent="0.15">
      <c r="A48" s="323">
        <v>11</v>
      </c>
      <c r="B48" s="326"/>
      <c r="C48" s="326"/>
      <c r="D48" s="329"/>
      <c r="E48" s="103" t="str">
        <f>IFERROR(IF(F48&lt;&gt;"",VLOOKUP(F48,資格一覧!$A$2:$B$158,2,FALSE),""),"")</f>
        <v/>
      </c>
      <c r="F48" s="104"/>
      <c r="G48" s="105"/>
      <c r="H48" s="332"/>
      <c r="I48" s="329"/>
      <c r="J48" s="329"/>
      <c r="K48" s="335"/>
      <c r="L48" s="335"/>
    </row>
    <row r="49" spans="1:12" s="99" customFormat="1" ht="11.1" customHeight="1" x14ac:dyDescent="0.15">
      <c r="A49" s="324"/>
      <c r="B49" s="327"/>
      <c r="C49" s="327"/>
      <c r="D49" s="330"/>
      <c r="E49" s="106" t="str">
        <f>IFERROR(IF(F49&lt;&gt;"",VLOOKUP(F49,資格一覧!$A$2:$B$158,2,FALSE),""),"")</f>
        <v/>
      </c>
      <c r="F49" s="107"/>
      <c r="G49" s="108"/>
      <c r="H49" s="333"/>
      <c r="I49" s="330"/>
      <c r="J49" s="330"/>
      <c r="K49" s="336"/>
      <c r="L49" s="336"/>
    </row>
    <row r="50" spans="1:12" s="99" customFormat="1" ht="11.1" customHeight="1" x14ac:dyDescent="0.15">
      <c r="A50" s="324"/>
      <c r="B50" s="327"/>
      <c r="C50" s="327"/>
      <c r="D50" s="330"/>
      <c r="E50" s="106" t="str">
        <f>IFERROR(IF(F50&lt;&gt;"",VLOOKUP(F50,資格一覧!$A$2:$B$158,2,FALSE),""),"")</f>
        <v/>
      </c>
      <c r="F50" s="107"/>
      <c r="G50" s="108"/>
      <c r="H50" s="333"/>
      <c r="I50" s="330"/>
      <c r="J50" s="330"/>
      <c r="K50" s="336"/>
      <c r="L50" s="336"/>
    </row>
    <row r="51" spans="1:12" s="99" customFormat="1" ht="11.1" customHeight="1" x14ac:dyDescent="0.15">
      <c r="A51" s="325"/>
      <c r="B51" s="328"/>
      <c r="C51" s="328"/>
      <c r="D51" s="331"/>
      <c r="E51" s="109" t="str">
        <f>IFERROR(IF(F51&lt;&gt;"",VLOOKUP(F51,資格一覧!$A$2:$B$158,2,FALSE),""),"")</f>
        <v/>
      </c>
      <c r="F51" s="110"/>
      <c r="G51" s="111"/>
      <c r="H51" s="334"/>
      <c r="I51" s="331"/>
      <c r="J51" s="331"/>
      <c r="K51" s="337"/>
      <c r="L51" s="337"/>
    </row>
    <row r="52" spans="1:12" s="99" customFormat="1" ht="11.1" customHeight="1" x14ac:dyDescent="0.15">
      <c r="A52" s="323">
        <v>12</v>
      </c>
      <c r="B52" s="326"/>
      <c r="C52" s="326"/>
      <c r="D52" s="329"/>
      <c r="E52" s="103" t="str">
        <f>IFERROR(IF(F52&lt;&gt;"",VLOOKUP(F52,資格一覧!$A$2:$B$158,2,FALSE),""),"")</f>
        <v/>
      </c>
      <c r="F52" s="104"/>
      <c r="G52" s="105"/>
      <c r="H52" s="332"/>
      <c r="I52" s="329"/>
      <c r="J52" s="329"/>
      <c r="K52" s="335"/>
      <c r="L52" s="335"/>
    </row>
    <row r="53" spans="1:12" s="99" customFormat="1" ht="11.1" customHeight="1" x14ac:dyDescent="0.15">
      <c r="A53" s="324"/>
      <c r="B53" s="327"/>
      <c r="C53" s="327"/>
      <c r="D53" s="330"/>
      <c r="E53" s="106" t="str">
        <f>IFERROR(IF(F53&lt;&gt;"",VLOOKUP(F53,資格一覧!$A$2:$B$158,2,FALSE),""),"")</f>
        <v/>
      </c>
      <c r="F53" s="107"/>
      <c r="G53" s="108"/>
      <c r="H53" s="333"/>
      <c r="I53" s="330"/>
      <c r="J53" s="330"/>
      <c r="K53" s="336"/>
      <c r="L53" s="336"/>
    </row>
    <row r="54" spans="1:12" s="99" customFormat="1" ht="11.1" customHeight="1" x14ac:dyDescent="0.15">
      <c r="A54" s="324"/>
      <c r="B54" s="327"/>
      <c r="C54" s="327"/>
      <c r="D54" s="330"/>
      <c r="E54" s="106" t="str">
        <f>IFERROR(IF(F54&lt;&gt;"",VLOOKUP(F54,資格一覧!$A$2:$B$158,2,FALSE),""),"")</f>
        <v/>
      </c>
      <c r="F54" s="107"/>
      <c r="G54" s="108"/>
      <c r="H54" s="333"/>
      <c r="I54" s="330"/>
      <c r="J54" s="330"/>
      <c r="K54" s="336"/>
      <c r="L54" s="336"/>
    </row>
    <row r="55" spans="1:12" s="99" customFormat="1" ht="11.1" customHeight="1" x14ac:dyDescent="0.15">
      <c r="A55" s="325"/>
      <c r="B55" s="328"/>
      <c r="C55" s="328"/>
      <c r="D55" s="331"/>
      <c r="E55" s="109" t="str">
        <f>IFERROR(IF(F55&lt;&gt;"",VLOOKUP(F55,資格一覧!$A$2:$B$158,2,FALSE),""),"")</f>
        <v/>
      </c>
      <c r="F55" s="110"/>
      <c r="G55" s="111"/>
      <c r="H55" s="334"/>
      <c r="I55" s="331"/>
      <c r="J55" s="331"/>
      <c r="K55" s="337"/>
      <c r="L55" s="337"/>
    </row>
    <row r="56" spans="1:12" s="99" customFormat="1" ht="11.1" customHeight="1" x14ac:dyDescent="0.15">
      <c r="A56" s="323">
        <v>13</v>
      </c>
      <c r="B56" s="326"/>
      <c r="C56" s="326"/>
      <c r="D56" s="329"/>
      <c r="E56" s="103" t="str">
        <f>IFERROR(IF(F56&lt;&gt;"",VLOOKUP(F56,資格一覧!$A$2:$B$158,2,FALSE),""),"")</f>
        <v/>
      </c>
      <c r="F56" s="104"/>
      <c r="G56" s="105"/>
      <c r="H56" s="332"/>
      <c r="I56" s="329"/>
      <c r="J56" s="329"/>
      <c r="K56" s="335"/>
      <c r="L56" s="335"/>
    </row>
    <row r="57" spans="1:12" s="99" customFormat="1" ht="11.1" customHeight="1" x14ac:dyDescent="0.15">
      <c r="A57" s="324"/>
      <c r="B57" s="327"/>
      <c r="C57" s="327"/>
      <c r="D57" s="330"/>
      <c r="E57" s="106" t="str">
        <f>IFERROR(IF(F57&lt;&gt;"",VLOOKUP(F57,資格一覧!$A$2:$B$158,2,FALSE),""),"")</f>
        <v/>
      </c>
      <c r="F57" s="107"/>
      <c r="G57" s="108"/>
      <c r="H57" s="333"/>
      <c r="I57" s="330"/>
      <c r="J57" s="330"/>
      <c r="K57" s="336"/>
      <c r="L57" s="336"/>
    </row>
    <row r="58" spans="1:12" s="99" customFormat="1" ht="11.1" customHeight="1" x14ac:dyDescent="0.15">
      <c r="A58" s="324"/>
      <c r="B58" s="327"/>
      <c r="C58" s="327"/>
      <c r="D58" s="330"/>
      <c r="E58" s="106" t="str">
        <f>IFERROR(IF(F58&lt;&gt;"",VLOOKUP(F58,資格一覧!$A$2:$B$158,2,FALSE),""),"")</f>
        <v/>
      </c>
      <c r="F58" s="107"/>
      <c r="G58" s="108"/>
      <c r="H58" s="333"/>
      <c r="I58" s="330"/>
      <c r="J58" s="330"/>
      <c r="K58" s="336"/>
      <c r="L58" s="336"/>
    </row>
    <row r="59" spans="1:12" s="99" customFormat="1" ht="11.1" customHeight="1" x14ac:dyDescent="0.15">
      <c r="A59" s="325"/>
      <c r="B59" s="328"/>
      <c r="C59" s="328"/>
      <c r="D59" s="331"/>
      <c r="E59" s="109" t="str">
        <f>IFERROR(IF(F59&lt;&gt;"",VLOOKUP(F59,資格一覧!$A$2:$B$158,2,FALSE),""),"")</f>
        <v/>
      </c>
      <c r="F59" s="110"/>
      <c r="G59" s="111"/>
      <c r="H59" s="334"/>
      <c r="I59" s="331"/>
      <c r="J59" s="331"/>
      <c r="K59" s="337"/>
      <c r="L59" s="337"/>
    </row>
    <row r="60" spans="1:12" s="99" customFormat="1" ht="11.1" customHeight="1" x14ac:dyDescent="0.15">
      <c r="A60" s="323">
        <v>14</v>
      </c>
      <c r="B60" s="326"/>
      <c r="C60" s="326"/>
      <c r="D60" s="329"/>
      <c r="E60" s="103" t="str">
        <f>IFERROR(IF(F60&lt;&gt;"",VLOOKUP(F60,資格一覧!$A$2:$B$158,2,FALSE),""),"")</f>
        <v/>
      </c>
      <c r="F60" s="104"/>
      <c r="G60" s="105"/>
      <c r="H60" s="332"/>
      <c r="I60" s="329"/>
      <c r="J60" s="329"/>
      <c r="K60" s="335"/>
      <c r="L60" s="335"/>
    </row>
    <row r="61" spans="1:12" s="99" customFormat="1" ht="11.1" customHeight="1" x14ac:dyDescent="0.15">
      <c r="A61" s="324"/>
      <c r="B61" s="327"/>
      <c r="C61" s="327"/>
      <c r="D61" s="330"/>
      <c r="E61" s="106" t="str">
        <f>IFERROR(IF(F61&lt;&gt;"",VLOOKUP(F61,資格一覧!$A$2:$B$158,2,FALSE),""),"")</f>
        <v/>
      </c>
      <c r="F61" s="107"/>
      <c r="G61" s="108"/>
      <c r="H61" s="333"/>
      <c r="I61" s="330"/>
      <c r="J61" s="330"/>
      <c r="K61" s="336"/>
      <c r="L61" s="336"/>
    </row>
    <row r="62" spans="1:12" s="99" customFormat="1" ht="11.1" customHeight="1" x14ac:dyDescent="0.15">
      <c r="A62" s="324"/>
      <c r="B62" s="327"/>
      <c r="C62" s="327"/>
      <c r="D62" s="330"/>
      <c r="E62" s="106" t="str">
        <f>IFERROR(IF(F62&lt;&gt;"",VLOOKUP(F62,資格一覧!$A$2:$B$158,2,FALSE),""),"")</f>
        <v/>
      </c>
      <c r="F62" s="107"/>
      <c r="G62" s="108"/>
      <c r="H62" s="333"/>
      <c r="I62" s="330"/>
      <c r="J62" s="330"/>
      <c r="K62" s="336"/>
      <c r="L62" s="336"/>
    </row>
    <row r="63" spans="1:12" s="99" customFormat="1" ht="11.1" customHeight="1" x14ac:dyDescent="0.15">
      <c r="A63" s="325"/>
      <c r="B63" s="328"/>
      <c r="C63" s="328"/>
      <c r="D63" s="331"/>
      <c r="E63" s="109" t="str">
        <f>IFERROR(IF(F63&lt;&gt;"",VLOOKUP(F63,資格一覧!$A$2:$B$158,2,FALSE),""),"")</f>
        <v/>
      </c>
      <c r="F63" s="110"/>
      <c r="G63" s="111"/>
      <c r="H63" s="334"/>
      <c r="I63" s="331"/>
      <c r="J63" s="331"/>
      <c r="K63" s="337"/>
      <c r="L63" s="337"/>
    </row>
    <row r="64" spans="1:12" s="99" customFormat="1" ht="11.1" customHeight="1" x14ac:dyDescent="0.15">
      <c r="A64" s="323">
        <v>15</v>
      </c>
      <c r="B64" s="326"/>
      <c r="C64" s="326"/>
      <c r="D64" s="329"/>
      <c r="E64" s="103" t="str">
        <f>IFERROR(IF(F64&lt;&gt;"",VLOOKUP(F64,資格一覧!$A$2:$B$158,2,FALSE),""),"")</f>
        <v/>
      </c>
      <c r="F64" s="104"/>
      <c r="G64" s="105"/>
      <c r="H64" s="332"/>
      <c r="I64" s="329"/>
      <c r="J64" s="329"/>
      <c r="K64" s="335"/>
      <c r="L64" s="335"/>
    </row>
    <row r="65" spans="1:12" s="99" customFormat="1" ht="11.1" customHeight="1" x14ac:dyDescent="0.15">
      <c r="A65" s="324"/>
      <c r="B65" s="327"/>
      <c r="C65" s="327"/>
      <c r="D65" s="330"/>
      <c r="E65" s="106" t="str">
        <f>IFERROR(IF(F65&lt;&gt;"",VLOOKUP(F65,資格一覧!$A$2:$B$158,2,FALSE),""),"")</f>
        <v/>
      </c>
      <c r="F65" s="107"/>
      <c r="G65" s="108"/>
      <c r="H65" s="333"/>
      <c r="I65" s="330"/>
      <c r="J65" s="330"/>
      <c r="K65" s="336"/>
      <c r="L65" s="336"/>
    </row>
    <row r="66" spans="1:12" s="99" customFormat="1" ht="11.1" customHeight="1" x14ac:dyDescent="0.15">
      <c r="A66" s="324"/>
      <c r="B66" s="327"/>
      <c r="C66" s="327"/>
      <c r="D66" s="330"/>
      <c r="E66" s="106" t="str">
        <f>IFERROR(IF(F66&lt;&gt;"",VLOOKUP(F66,資格一覧!$A$2:$B$158,2,FALSE),""),"")</f>
        <v/>
      </c>
      <c r="F66" s="107"/>
      <c r="G66" s="108"/>
      <c r="H66" s="333"/>
      <c r="I66" s="330"/>
      <c r="J66" s="330"/>
      <c r="K66" s="336"/>
      <c r="L66" s="336"/>
    </row>
    <row r="67" spans="1:12" s="99" customFormat="1" ht="11.1" customHeight="1" x14ac:dyDescent="0.15">
      <c r="A67" s="325"/>
      <c r="B67" s="328"/>
      <c r="C67" s="328"/>
      <c r="D67" s="331"/>
      <c r="E67" s="109" t="str">
        <f>IFERROR(IF(F67&lt;&gt;"",VLOOKUP(F67,資格一覧!$A$2:$B$158,2,FALSE),""),"")</f>
        <v/>
      </c>
      <c r="F67" s="110"/>
      <c r="G67" s="111"/>
      <c r="H67" s="334"/>
      <c r="I67" s="331"/>
      <c r="J67" s="331"/>
      <c r="K67" s="337"/>
      <c r="L67" s="337"/>
    </row>
    <row r="68" spans="1:12" s="99" customFormat="1" ht="11.1" customHeight="1" x14ac:dyDescent="0.15">
      <c r="A68" s="323">
        <v>16</v>
      </c>
      <c r="B68" s="326"/>
      <c r="C68" s="326"/>
      <c r="D68" s="329"/>
      <c r="E68" s="103" t="str">
        <f>IFERROR(IF(F68&lt;&gt;"",VLOOKUP(F68,資格一覧!$A$2:$B$158,2,FALSE),""),"")</f>
        <v/>
      </c>
      <c r="F68" s="104"/>
      <c r="G68" s="105"/>
      <c r="H68" s="332"/>
      <c r="I68" s="329"/>
      <c r="J68" s="329"/>
      <c r="K68" s="335"/>
      <c r="L68" s="335"/>
    </row>
    <row r="69" spans="1:12" s="99" customFormat="1" ht="11.1" customHeight="1" x14ac:dyDescent="0.15">
      <c r="A69" s="324"/>
      <c r="B69" s="327"/>
      <c r="C69" s="327"/>
      <c r="D69" s="330"/>
      <c r="E69" s="106" t="str">
        <f>IFERROR(IF(F69&lt;&gt;"",VLOOKUP(F69,資格一覧!$A$2:$B$158,2,FALSE),""),"")</f>
        <v/>
      </c>
      <c r="F69" s="107"/>
      <c r="G69" s="108"/>
      <c r="H69" s="333"/>
      <c r="I69" s="330"/>
      <c r="J69" s="330"/>
      <c r="K69" s="336"/>
      <c r="L69" s="336"/>
    </row>
    <row r="70" spans="1:12" s="99" customFormat="1" ht="11.1" customHeight="1" x14ac:dyDescent="0.15">
      <c r="A70" s="324"/>
      <c r="B70" s="327"/>
      <c r="C70" s="327"/>
      <c r="D70" s="330"/>
      <c r="E70" s="106" t="str">
        <f>IFERROR(IF(F70&lt;&gt;"",VLOOKUP(F70,資格一覧!$A$2:$B$158,2,FALSE),""),"")</f>
        <v/>
      </c>
      <c r="F70" s="107"/>
      <c r="G70" s="108"/>
      <c r="H70" s="333"/>
      <c r="I70" s="330"/>
      <c r="J70" s="330"/>
      <c r="K70" s="336"/>
      <c r="L70" s="336"/>
    </row>
    <row r="71" spans="1:12" s="99" customFormat="1" ht="11.1" customHeight="1" x14ac:dyDescent="0.15">
      <c r="A71" s="325"/>
      <c r="B71" s="328"/>
      <c r="C71" s="328"/>
      <c r="D71" s="331"/>
      <c r="E71" s="109" t="str">
        <f>IFERROR(IF(F71&lt;&gt;"",VLOOKUP(F71,資格一覧!$A$2:$B$158,2,FALSE),""),"")</f>
        <v/>
      </c>
      <c r="F71" s="110"/>
      <c r="G71" s="111"/>
      <c r="H71" s="334"/>
      <c r="I71" s="331"/>
      <c r="J71" s="331"/>
      <c r="K71" s="337"/>
      <c r="L71" s="337"/>
    </row>
    <row r="72" spans="1:12" s="99" customFormat="1" ht="11.1" customHeight="1" x14ac:dyDescent="0.15">
      <c r="A72" s="323">
        <v>17</v>
      </c>
      <c r="B72" s="326"/>
      <c r="C72" s="326"/>
      <c r="D72" s="329"/>
      <c r="E72" s="103" t="str">
        <f>IFERROR(IF(F72&lt;&gt;"",VLOOKUP(F72,資格一覧!$A$2:$B$158,2,FALSE),""),"")</f>
        <v/>
      </c>
      <c r="F72" s="104"/>
      <c r="G72" s="105"/>
      <c r="H72" s="332"/>
      <c r="I72" s="329"/>
      <c r="J72" s="329"/>
      <c r="K72" s="335"/>
      <c r="L72" s="335"/>
    </row>
    <row r="73" spans="1:12" s="99" customFormat="1" ht="11.1" customHeight="1" x14ac:dyDescent="0.15">
      <c r="A73" s="324"/>
      <c r="B73" s="327"/>
      <c r="C73" s="327"/>
      <c r="D73" s="330"/>
      <c r="E73" s="106" t="str">
        <f>IFERROR(IF(F73&lt;&gt;"",VLOOKUP(F73,資格一覧!$A$2:$B$158,2,FALSE),""),"")</f>
        <v/>
      </c>
      <c r="F73" s="107"/>
      <c r="G73" s="108"/>
      <c r="H73" s="333"/>
      <c r="I73" s="330"/>
      <c r="J73" s="330"/>
      <c r="K73" s="336"/>
      <c r="L73" s="336"/>
    </row>
    <row r="74" spans="1:12" s="99" customFormat="1" ht="11.1" customHeight="1" x14ac:dyDescent="0.15">
      <c r="A74" s="324"/>
      <c r="B74" s="327"/>
      <c r="C74" s="327"/>
      <c r="D74" s="330"/>
      <c r="E74" s="106" t="str">
        <f>IFERROR(IF(F74&lt;&gt;"",VLOOKUP(F74,資格一覧!$A$2:$B$158,2,FALSE),""),"")</f>
        <v/>
      </c>
      <c r="F74" s="107"/>
      <c r="G74" s="108"/>
      <c r="H74" s="333"/>
      <c r="I74" s="330"/>
      <c r="J74" s="330"/>
      <c r="K74" s="336"/>
      <c r="L74" s="336"/>
    </row>
    <row r="75" spans="1:12" s="99" customFormat="1" ht="11.1" customHeight="1" x14ac:dyDescent="0.15">
      <c r="A75" s="325"/>
      <c r="B75" s="328"/>
      <c r="C75" s="328"/>
      <c r="D75" s="331"/>
      <c r="E75" s="109" t="str">
        <f>IFERROR(IF(F75&lt;&gt;"",VLOOKUP(F75,資格一覧!$A$2:$B$158,2,FALSE),""),"")</f>
        <v/>
      </c>
      <c r="F75" s="110"/>
      <c r="G75" s="111"/>
      <c r="H75" s="334"/>
      <c r="I75" s="331"/>
      <c r="J75" s="331"/>
      <c r="K75" s="337"/>
      <c r="L75" s="337"/>
    </row>
    <row r="76" spans="1:12" s="99" customFormat="1" ht="11.1" customHeight="1" x14ac:dyDescent="0.15">
      <c r="A76" s="323">
        <v>18</v>
      </c>
      <c r="B76" s="326"/>
      <c r="C76" s="326"/>
      <c r="D76" s="329"/>
      <c r="E76" s="103" t="str">
        <f>IFERROR(IF(F76&lt;&gt;"",VLOOKUP(F76,資格一覧!$A$2:$B$158,2,FALSE),""),"")</f>
        <v/>
      </c>
      <c r="F76" s="104"/>
      <c r="G76" s="105"/>
      <c r="H76" s="332"/>
      <c r="I76" s="329"/>
      <c r="J76" s="329"/>
      <c r="K76" s="335"/>
      <c r="L76" s="335"/>
    </row>
    <row r="77" spans="1:12" s="99" customFormat="1" ht="11.1" customHeight="1" x14ac:dyDescent="0.15">
      <c r="A77" s="324"/>
      <c r="B77" s="327"/>
      <c r="C77" s="327"/>
      <c r="D77" s="330"/>
      <c r="E77" s="106" t="str">
        <f>IFERROR(IF(F77&lt;&gt;"",VLOOKUP(F77,資格一覧!$A$2:$B$158,2,FALSE),""),"")</f>
        <v/>
      </c>
      <c r="F77" s="107"/>
      <c r="G77" s="108"/>
      <c r="H77" s="333"/>
      <c r="I77" s="330"/>
      <c r="J77" s="330"/>
      <c r="K77" s="336"/>
      <c r="L77" s="336"/>
    </row>
    <row r="78" spans="1:12" s="99" customFormat="1" ht="11.1" customHeight="1" x14ac:dyDescent="0.15">
      <c r="A78" s="324"/>
      <c r="B78" s="327"/>
      <c r="C78" s="327"/>
      <c r="D78" s="330"/>
      <c r="E78" s="106" t="str">
        <f>IFERROR(IF(F78&lt;&gt;"",VLOOKUP(F78,資格一覧!$A$2:$B$158,2,FALSE),""),"")</f>
        <v/>
      </c>
      <c r="F78" s="107"/>
      <c r="G78" s="108"/>
      <c r="H78" s="333"/>
      <c r="I78" s="330"/>
      <c r="J78" s="330"/>
      <c r="K78" s="336"/>
      <c r="L78" s="336"/>
    </row>
    <row r="79" spans="1:12" s="99" customFormat="1" ht="11.1" customHeight="1" x14ac:dyDescent="0.15">
      <c r="A79" s="325"/>
      <c r="B79" s="328"/>
      <c r="C79" s="328"/>
      <c r="D79" s="331"/>
      <c r="E79" s="109" t="str">
        <f>IFERROR(IF(F79&lt;&gt;"",VLOOKUP(F79,資格一覧!$A$2:$B$158,2,FALSE),""),"")</f>
        <v/>
      </c>
      <c r="F79" s="110"/>
      <c r="G79" s="111"/>
      <c r="H79" s="334"/>
      <c r="I79" s="331"/>
      <c r="J79" s="331"/>
      <c r="K79" s="337"/>
      <c r="L79" s="337"/>
    </row>
    <row r="80" spans="1:12" s="99" customFormat="1" ht="11.1" customHeight="1" x14ac:dyDescent="0.15">
      <c r="A80" s="323">
        <v>19</v>
      </c>
      <c r="B80" s="326"/>
      <c r="C80" s="326"/>
      <c r="D80" s="329"/>
      <c r="E80" s="103" t="str">
        <f>IFERROR(IF(F80&lt;&gt;"",VLOOKUP(F80,資格一覧!$A$2:$B$158,2,FALSE),""),"")</f>
        <v/>
      </c>
      <c r="F80" s="104"/>
      <c r="G80" s="105"/>
      <c r="H80" s="332"/>
      <c r="I80" s="329"/>
      <c r="J80" s="329"/>
      <c r="K80" s="335"/>
      <c r="L80" s="335"/>
    </row>
    <row r="81" spans="1:12" s="99" customFormat="1" ht="11.1" customHeight="1" x14ac:dyDescent="0.15">
      <c r="A81" s="324"/>
      <c r="B81" s="327"/>
      <c r="C81" s="327"/>
      <c r="D81" s="330"/>
      <c r="E81" s="106" t="str">
        <f>IFERROR(IF(F81&lt;&gt;"",VLOOKUP(F81,資格一覧!$A$2:$B$158,2,FALSE),""),"")</f>
        <v/>
      </c>
      <c r="F81" s="107"/>
      <c r="G81" s="108"/>
      <c r="H81" s="333"/>
      <c r="I81" s="330"/>
      <c r="J81" s="330"/>
      <c r="K81" s="336"/>
      <c r="L81" s="336"/>
    </row>
    <row r="82" spans="1:12" s="99" customFormat="1" ht="11.1" customHeight="1" x14ac:dyDescent="0.15">
      <c r="A82" s="324"/>
      <c r="B82" s="327"/>
      <c r="C82" s="327"/>
      <c r="D82" s="330"/>
      <c r="E82" s="106" t="str">
        <f>IFERROR(IF(F82&lt;&gt;"",VLOOKUP(F82,資格一覧!$A$2:$B$158,2,FALSE),""),"")</f>
        <v/>
      </c>
      <c r="F82" s="107"/>
      <c r="G82" s="108"/>
      <c r="H82" s="333"/>
      <c r="I82" s="330"/>
      <c r="J82" s="330"/>
      <c r="K82" s="336"/>
      <c r="L82" s="336"/>
    </row>
    <row r="83" spans="1:12" s="99" customFormat="1" ht="11.1" customHeight="1" x14ac:dyDescent="0.15">
      <c r="A83" s="325"/>
      <c r="B83" s="328"/>
      <c r="C83" s="328"/>
      <c r="D83" s="331"/>
      <c r="E83" s="109" t="str">
        <f>IFERROR(IF(F83&lt;&gt;"",VLOOKUP(F83,資格一覧!$A$2:$B$158,2,FALSE),""),"")</f>
        <v/>
      </c>
      <c r="F83" s="110"/>
      <c r="G83" s="111"/>
      <c r="H83" s="334"/>
      <c r="I83" s="331"/>
      <c r="J83" s="331"/>
      <c r="K83" s="337"/>
      <c r="L83" s="337"/>
    </row>
    <row r="84" spans="1:12" s="99" customFormat="1" ht="11.1" customHeight="1" x14ac:dyDescent="0.15">
      <c r="A84" s="323">
        <v>20</v>
      </c>
      <c r="B84" s="326"/>
      <c r="C84" s="326"/>
      <c r="D84" s="329"/>
      <c r="E84" s="103" t="str">
        <f>IFERROR(IF(F84&lt;&gt;"",VLOOKUP(F84,資格一覧!$A$2:$B$158,2,FALSE),""),"")</f>
        <v/>
      </c>
      <c r="F84" s="104"/>
      <c r="G84" s="105"/>
      <c r="H84" s="332"/>
      <c r="I84" s="329"/>
      <c r="J84" s="329"/>
      <c r="K84" s="335"/>
      <c r="L84" s="335"/>
    </row>
    <row r="85" spans="1:12" s="99" customFormat="1" ht="11.1" customHeight="1" x14ac:dyDescent="0.15">
      <c r="A85" s="324"/>
      <c r="B85" s="327"/>
      <c r="C85" s="327"/>
      <c r="D85" s="330"/>
      <c r="E85" s="106" t="str">
        <f>IFERROR(IF(F85&lt;&gt;"",VLOOKUP(F85,資格一覧!$A$2:$B$158,2,FALSE),""),"")</f>
        <v/>
      </c>
      <c r="F85" s="107"/>
      <c r="G85" s="108"/>
      <c r="H85" s="333"/>
      <c r="I85" s="330"/>
      <c r="J85" s="330"/>
      <c r="K85" s="336"/>
      <c r="L85" s="336"/>
    </row>
    <row r="86" spans="1:12" s="99" customFormat="1" ht="11.1" customHeight="1" x14ac:dyDescent="0.15">
      <c r="A86" s="324"/>
      <c r="B86" s="327"/>
      <c r="C86" s="327"/>
      <c r="D86" s="330"/>
      <c r="E86" s="106" t="str">
        <f>IFERROR(IF(F86&lt;&gt;"",VLOOKUP(F86,資格一覧!$A$2:$B$158,2,FALSE),""),"")</f>
        <v/>
      </c>
      <c r="F86" s="107"/>
      <c r="G86" s="108"/>
      <c r="H86" s="333"/>
      <c r="I86" s="330"/>
      <c r="J86" s="330"/>
      <c r="K86" s="336"/>
      <c r="L86" s="336"/>
    </row>
    <row r="87" spans="1:12" s="99" customFormat="1" ht="11.1" customHeight="1" x14ac:dyDescent="0.15">
      <c r="A87" s="325"/>
      <c r="B87" s="328"/>
      <c r="C87" s="328"/>
      <c r="D87" s="331"/>
      <c r="E87" s="109" t="str">
        <f>IFERROR(IF(F87&lt;&gt;"",VLOOKUP(F87,資格一覧!$A$2:$B$158,2,FALSE),""),"")</f>
        <v/>
      </c>
      <c r="F87" s="110"/>
      <c r="G87" s="111"/>
      <c r="H87" s="334"/>
      <c r="I87" s="331"/>
      <c r="J87" s="331"/>
      <c r="K87" s="337"/>
      <c r="L87" s="337"/>
    </row>
    <row r="88" spans="1:12" s="99" customFormat="1" ht="11.1" customHeight="1" x14ac:dyDescent="0.15">
      <c r="A88" s="323">
        <v>21</v>
      </c>
      <c r="B88" s="326"/>
      <c r="C88" s="326"/>
      <c r="D88" s="329"/>
      <c r="E88" s="103" t="str">
        <f>IFERROR(IF(F88&lt;&gt;"",VLOOKUP(F88,資格一覧!$A$2:$B$158,2,FALSE),""),"")</f>
        <v/>
      </c>
      <c r="F88" s="104"/>
      <c r="G88" s="105"/>
      <c r="H88" s="332"/>
      <c r="I88" s="329"/>
      <c r="J88" s="329"/>
      <c r="K88" s="335"/>
      <c r="L88" s="335"/>
    </row>
    <row r="89" spans="1:12" s="99" customFormat="1" ht="11.1" customHeight="1" x14ac:dyDescent="0.15">
      <c r="A89" s="324"/>
      <c r="B89" s="327"/>
      <c r="C89" s="327"/>
      <c r="D89" s="330"/>
      <c r="E89" s="106" t="str">
        <f>IFERROR(IF(F89&lt;&gt;"",VLOOKUP(F89,資格一覧!$A$2:$B$158,2,FALSE),""),"")</f>
        <v/>
      </c>
      <c r="F89" s="107"/>
      <c r="G89" s="108"/>
      <c r="H89" s="333"/>
      <c r="I89" s="330"/>
      <c r="J89" s="330"/>
      <c r="K89" s="336"/>
      <c r="L89" s="336"/>
    </row>
    <row r="90" spans="1:12" s="99" customFormat="1" ht="11.1" customHeight="1" x14ac:dyDescent="0.15">
      <c r="A90" s="324"/>
      <c r="B90" s="327"/>
      <c r="C90" s="327"/>
      <c r="D90" s="330"/>
      <c r="E90" s="106" t="str">
        <f>IFERROR(IF(F90&lt;&gt;"",VLOOKUP(F90,資格一覧!$A$2:$B$158,2,FALSE),""),"")</f>
        <v/>
      </c>
      <c r="F90" s="107"/>
      <c r="G90" s="108"/>
      <c r="H90" s="333"/>
      <c r="I90" s="330"/>
      <c r="J90" s="330"/>
      <c r="K90" s="336"/>
      <c r="L90" s="336"/>
    </row>
    <row r="91" spans="1:12" s="99" customFormat="1" ht="11.1" customHeight="1" x14ac:dyDescent="0.15">
      <c r="A91" s="325"/>
      <c r="B91" s="328"/>
      <c r="C91" s="328"/>
      <c r="D91" s="331"/>
      <c r="E91" s="109" t="str">
        <f>IFERROR(IF(F91&lt;&gt;"",VLOOKUP(F91,資格一覧!$A$2:$B$158,2,FALSE),""),"")</f>
        <v/>
      </c>
      <c r="F91" s="110"/>
      <c r="G91" s="111"/>
      <c r="H91" s="334"/>
      <c r="I91" s="331"/>
      <c r="J91" s="331"/>
      <c r="K91" s="337"/>
      <c r="L91" s="337"/>
    </row>
    <row r="92" spans="1:12" s="99" customFormat="1" ht="11.1" customHeight="1" x14ac:dyDescent="0.15">
      <c r="A92" s="323">
        <v>22</v>
      </c>
      <c r="B92" s="326"/>
      <c r="C92" s="326"/>
      <c r="D92" s="329"/>
      <c r="E92" s="103" t="str">
        <f>IFERROR(IF(F92&lt;&gt;"",VLOOKUP(F92,資格一覧!$A$2:$B$158,2,FALSE),""),"")</f>
        <v/>
      </c>
      <c r="F92" s="104"/>
      <c r="G92" s="105"/>
      <c r="H92" s="332"/>
      <c r="I92" s="329"/>
      <c r="J92" s="329"/>
      <c r="K92" s="335"/>
      <c r="L92" s="335"/>
    </row>
    <row r="93" spans="1:12" s="99" customFormat="1" ht="11.1" customHeight="1" x14ac:dyDescent="0.15">
      <c r="A93" s="324"/>
      <c r="B93" s="327"/>
      <c r="C93" s="327"/>
      <c r="D93" s="330"/>
      <c r="E93" s="106" t="str">
        <f>IFERROR(IF(F93&lt;&gt;"",VLOOKUP(F93,資格一覧!$A$2:$B$158,2,FALSE),""),"")</f>
        <v/>
      </c>
      <c r="F93" s="107"/>
      <c r="G93" s="108"/>
      <c r="H93" s="333"/>
      <c r="I93" s="330"/>
      <c r="J93" s="330"/>
      <c r="K93" s="336"/>
      <c r="L93" s="336"/>
    </row>
    <row r="94" spans="1:12" s="99" customFormat="1" ht="11.1" customHeight="1" x14ac:dyDescent="0.15">
      <c r="A94" s="324"/>
      <c r="B94" s="327"/>
      <c r="C94" s="327"/>
      <c r="D94" s="330"/>
      <c r="E94" s="106" t="str">
        <f>IFERROR(IF(F94&lt;&gt;"",VLOOKUP(F94,資格一覧!$A$2:$B$158,2,FALSE),""),"")</f>
        <v/>
      </c>
      <c r="F94" s="107"/>
      <c r="G94" s="108"/>
      <c r="H94" s="333"/>
      <c r="I94" s="330"/>
      <c r="J94" s="330"/>
      <c r="K94" s="336"/>
      <c r="L94" s="336"/>
    </row>
    <row r="95" spans="1:12" s="99" customFormat="1" ht="11.1" customHeight="1" x14ac:dyDescent="0.15">
      <c r="A95" s="325"/>
      <c r="B95" s="328"/>
      <c r="C95" s="328"/>
      <c r="D95" s="331"/>
      <c r="E95" s="109" t="str">
        <f>IFERROR(IF(F95&lt;&gt;"",VLOOKUP(F95,資格一覧!$A$2:$B$158,2,FALSE),""),"")</f>
        <v/>
      </c>
      <c r="F95" s="110"/>
      <c r="G95" s="111"/>
      <c r="H95" s="334"/>
      <c r="I95" s="331"/>
      <c r="J95" s="331"/>
      <c r="K95" s="337"/>
      <c r="L95" s="337"/>
    </row>
    <row r="96" spans="1:12" s="99" customFormat="1" ht="11.1" customHeight="1" x14ac:dyDescent="0.15">
      <c r="A96" s="323">
        <v>23</v>
      </c>
      <c r="B96" s="326"/>
      <c r="C96" s="326"/>
      <c r="D96" s="329"/>
      <c r="E96" s="103" t="str">
        <f>IFERROR(IF(F96&lt;&gt;"",VLOOKUP(F96,資格一覧!$A$2:$B$158,2,FALSE),""),"")</f>
        <v/>
      </c>
      <c r="F96" s="104"/>
      <c r="G96" s="105"/>
      <c r="H96" s="332"/>
      <c r="I96" s="329"/>
      <c r="J96" s="329"/>
      <c r="K96" s="335"/>
      <c r="L96" s="335"/>
    </row>
    <row r="97" spans="1:12" s="99" customFormat="1" ht="11.1" customHeight="1" x14ac:dyDescent="0.15">
      <c r="A97" s="324"/>
      <c r="B97" s="327"/>
      <c r="C97" s="327"/>
      <c r="D97" s="330"/>
      <c r="E97" s="106" t="str">
        <f>IFERROR(IF(F97&lt;&gt;"",VLOOKUP(F97,資格一覧!$A$2:$B$158,2,FALSE),""),"")</f>
        <v/>
      </c>
      <c r="F97" s="107"/>
      <c r="G97" s="108"/>
      <c r="H97" s="333"/>
      <c r="I97" s="330"/>
      <c r="J97" s="330"/>
      <c r="K97" s="336"/>
      <c r="L97" s="336"/>
    </row>
    <row r="98" spans="1:12" s="99" customFormat="1" ht="11.1" customHeight="1" x14ac:dyDescent="0.15">
      <c r="A98" s="324"/>
      <c r="B98" s="327"/>
      <c r="C98" s="327"/>
      <c r="D98" s="330"/>
      <c r="E98" s="106" t="str">
        <f>IFERROR(IF(F98&lt;&gt;"",VLOOKUP(F98,資格一覧!$A$2:$B$158,2,FALSE),""),"")</f>
        <v/>
      </c>
      <c r="F98" s="107"/>
      <c r="G98" s="108"/>
      <c r="H98" s="333"/>
      <c r="I98" s="330"/>
      <c r="J98" s="330"/>
      <c r="K98" s="336"/>
      <c r="L98" s="336"/>
    </row>
    <row r="99" spans="1:12" s="99" customFormat="1" ht="11.1" customHeight="1" x14ac:dyDescent="0.15">
      <c r="A99" s="325"/>
      <c r="B99" s="328"/>
      <c r="C99" s="328"/>
      <c r="D99" s="331"/>
      <c r="E99" s="109" t="str">
        <f>IFERROR(IF(F99&lt;&gt;"",VLOOKUP(F99,資格一覧!$A$2:$B$158,2,FALSE),""),"")</f>
        <v/>
      </c>
      <c r="F99" s="110"/>
      <c r="G99" s="111"/>
      <c r="H99" s="334"/>
      <c r="I99" s="331"/>
      <c r="J99" s="331"/>
      <c r="K99" s="337"/>
      <c r="L99" s="337"/>
    </row>
    <row r="100" spans="1:12" s="99" customFormat="1" ht="11.1" customHeight="1" x14ac:dyDescent="0.15">
      <c r="A100" s="323">
        <v>24</v>
      </c>
      <c r="B100" s="326"/>
      <c r="C100" s="326"/>
      <c r="D100" s="329"/>
      <c r="E100" s="103" t="str">
        <f>IFERROR(IF(F100&lt;&gt;"",VLOOKUP(F100,資格一覧!$A$2:$B$158,2,FALSE),""),"")</f>
        <v/>
      </c>
      <c r="F100" s="104"/>
      <c r="G100" s="105"/>
      <c r="H100" s="332"/>
      <c r="I100" s="329"/>
      <c r="J100" s="329"/>
      <c r="K100" s="335"/>
      <c r="L100" s="335"/>
    </row>
    <row r="101" spans="1:12" s="99" customFormat="1" ht="11.1" customHeight="1" x14ac:dyDescent="0.15">
      <c r="A101" s="324"/>
      <c r="B101" s="327"/>
      <c r="C101" s="327"/>
      <c r="D101" s="330"/>
      <c r="E101" s="106" t="str">
        <f>IFERROR(IF(F101&lt;&gt;"",VLOOKUP(F101,資格一覧!$A$2:$B$158,2,FALSE),""),"")</f>
        <v/>
      </c>
      <c r="F101" s="107"/>
      <c r="G101" s="108"/>
      <c r="H101" s="333"/>
      <c r="I101" s="330"/>
      <c r="J101" s="330"/>
      <c r="K101" s="336"/>
      <c r="L101" s="336"/>
    </row>
    <row r="102" spans="1:12" s="99" customFormat="1" ht="11.1" customHeight="1" x14ac:dyDescent="0.15">
      <c r="A102" s="324"/>
      <c r="B102" s="327"/>
      <c r="C102" s="327"/>
      <c r="D102" s="330"/>
      <c r="E102" s="106" t="str">
        <f>IFERROR(IF(F102&lt;&gt;"",VLOOKUP(F102,資格一覧!$A$2:$B$158,2,FALSE),""),"")</f>
        <v/>
      </c>
      <c r="F102" s="107"/>
      <c r="G102" s="108"/>
      <c r="H102" s="333"/>
      <c r="I102" s="330"/>
      <c r="J102" s="330"/>
      <c r="K102" s="336"/>
      <c r="L102" s="336"/>
    </row>
    <row r="103" spans="1:12" s="99" customFormat="1" ht="11.1" customHeight="1" x14ac:dyDescent="0.15">
      <c r="A103" s="325"/>
      <c r="B103" s="328"/>
      <c r="C103" s="328"/>
      <c r="D103" s="331"/>
      <c r="E103" s="109" t="str">
        <f>IFERROR(IF(F103&lt;&gt;"",VLOOKUP(F103,資格一覧!$A$2:$B$158,2,FALSE),""),"")</f>
        <v/>
      </c>
      <c r="F103" s="110"/>
      <c r="G103" s="111"/>
      <c r="H103" s="334"/>
      <c r="I103" s="331"/>
      <c r="J103" s="331"/>
      <c r="K103" s="337"/>
      <c r="L103" s="337"/>
    </row>
    <row r="104" spans="1:12" s="99" customFormat="1" ht="11.1" customHeight="1" x14ac:dyDescent="0.15">
      <c r="A104" s="323">
        <v>25</v>
      </c>
      <c r="B104" s="326"/>
      <c r="C104" s="326"/>
      <c r="D104" s="329"/>
      <c r="E104" s="103" t="str">
        <f>IFERROR(IF(F104&lt;&gt;"",VLOOKUP(F104,資格一覧!$A$2:$B$158,2,FALSE),""),"")</f>
        <v/>
      </c>
      <c r="F104" s="104"/>
      <c r="G104" s="105"/>
      <c r="H104" s="332"/>
      <c r="I104" s="329"/>
      <c r="J104" s="329"/>
      <c r="K104" s="335"/>
      <c r="L104" s="335"/>
    </row>
    <row r="105" spans="1:12" s="99" customFormat="1" ht="11.1" customHeight="1" x14ac:dyDescent="0.15">
      <c r="A105" s="324"/>
      <c r="B105" s="327"/>
      <c r="C105" s="327"/>
      <c r="D105" s="330"/>
      <c r="E105" s="106" t="str">
        <f>IFERROR(IF(F105&lt;&gt;"",VLOOKUP(F105,資格一覧!$A$2:$B$158,2,FALSE),""),"")</f>
        <v/>
      </c>
      <c r="F105" s="107"/>
      <c r="G105" s="108"/>
      <c r="H105" s="333"/>
      <c r="I105" s="330"/>
      <c r="J105" s="330"/>
      <c r="K105" s="336"/>
      <c r="L105" s="336"/>
    </row>
    <row r="106" spans="1:12" s="99" customFormat="1" ht="11.1" customHeight="1" x14ac:dyDescent="0.15">
      <c r="A106" s="324"/>
      <c r="B106" s="327"/>
      <c r="C106" s="327"/>
      <c r="D106" s="330"/>
      <c r="E106" s="106" t="str">
        <f>IFERROR(IF(F106&lt;&gt;"",VLOOKUP(F106,資格一覧!$A$2:$B$158,2,FALSE),""),"")</f>
        <v/>
      </c>
      <c r="F106" s="107"/>
      <c r="G106" s="108"/>
      <c r="H106" s="333"/>
      <c r="I106" s="330"/>
      <c r="J106" s="330"/>
      <c r="K106" s="336"/>
      <c r="L106" s="336"/>
    </row>
    <row r="107" spans="1:12" s="99" customFormat="1" ht="11.1" customHeight="1" x14ac:dyDescent="0.15">
      <c r="A107" s="325"/>
      <c r="B107" s="328"/>
      <c r="C107" s="328"/>
      <c r="D107" s="331"/>
      <c r="E107" s="109" t="str">
        <f>IFERROR(IF(F107&lt;&gt;"",VLOOKUP(F107,資格一覧!$A$2:$B$158,2,FALSE),""),"")</f>
        <v/>
      </c>
      <c r="F107" s="110"/>
      <c r="G107" s="111"/>
      <c r="H107" s="334"/>
      <c r="I107" s="331"/>
      <c r="J107" s="331"/>
      <c r="K107" s="337"/>
      <c r="L107" s="337"/>
    </row>
    <row r="108" spans="1:12" s="99" customFormat="1" ht="11.1" customHeight="1" x14ac:dyDescent="0.15">
      <c r="A108" s="323">
        <v>26</v>
      </c>
      <c r="B108" s="326"/>
      <c r="C108" s="326"/>
      <c r="D108" s="329"/>
      <c r="E108" s="103" t="str">
        <f>IFERROR(IF(F108&lt;&gt;"",VLOOKUP(F108,資格一覧!$A$2:$B$158,2,FALSE),""),"")</f>
        <v/>
      </c>
      <c r="F108" s="104"/>
      <c r="G108" s="105"/>
      <c r="H108" s="332"/>
      <c r="I108" s="329"/>
      <c r="J108" s="329"/>
      <c r="K108" s="335"/>
      <c r="L108" s="335"/>
    </row>
    <row r="109" spans="1:12" s="99" customFormat="1" ht="11.1" customHeight="1" x14ac:dyDescent="0.15">
      <c r="A109" s="324"/>
      <c r="B109" s="327"/>
      <c r="C109" s="327"/>
      <c r="D109" s="330"/>
      <c r="E109" s="106" t="str">
        <f>IFERROR(IF(F109&lt;&gt;"",VLOOKUP(F109,資格一覧!$A$2:$B$158,2,FALSE),""),"")</f>
        <v/>
      </c>
      <c r="F109" s="107"/>
      <c r="G109" s="108"/>
      <c r="H109" s="333"/>
      <c r="I109" s="330"/>
      <c r="J109" s="330"/>
      <c r="K109" s="336"/>
      <c r="L109" s="336"/>
    </row>
    <row r="110" spans="1:12" s="99" customFormat="1" ht="11.1" customHeight="1" x14ac:dyDescent="0.15">
      <c r="A110" s="324"/>
      <c r="B110" s="327"/>
      <c r="C110" s="327"/>
      <c r="D110" s="330"/>
      <c r="E110" s="106" t="str">
        <f>IFERROR(IF(F110&lt;&gt;"",VLOOKUP(F110,資格一覧!$A$2:$B$158,2,FALSE),""),"")</f>
        <v/>
      </c>
      <c r="F110" s="107"/>
      <c r="G110" s="108"/>
      <c r="H110" s="333"/>
      <c r="I110" s="330"/>
      <c r="J110" s="330"/>
      <c r="K110" s="336"/>
      <c r="L110" s="336"/>
    </row>
    <row r="111" spans="1:12" s="99" customFormat="1" ht="11.1" customHeight="1" x14ac:dyDescent="0.15">
      <c r="A111" s="325"/>
      <c r="B111" s="328"/>
      <c r="C111" s="328"/>
      <c r="D111" s="331"/>
      <c r="E111" s="109" t="str">
        <f>IFERROR(IF(F111&lt;&gt;"",VLOOKUP(F111,資格一覧!$A$2:$B$158,2,FALSE),""),"")</f>
        <v/>
      </c>
      <c r="F111" s="110"/>
      <c r="G111" s="111"/>
      <c r="H111" s="334"/>
      <c r="I111" s="331"/>
      <c r="J111" s="331"/>
      <c r="K111" s="337"/>
      <c r="L111" s="337"/>
    </row>
    <row r="112" spans="1:12" s="99" customFormat="1" ht="11.1" customHeight="1" x14ac:dyDescent="0.15">
      <c r="A112" s="323">
        <v>27</v>
      </c>
      <c r="B112" s="326"/>
      <c r="C112" s="326"/>
      <c r="D112" s="329"/>
      <c r="E112" s="103" t="str">
        <f>IFERROR(IF(F112&lt;&gt;"",VLOOKUP(F112,資格一覧!$A$2:$B$158,2,FALSE),""),"")</f>
        <v/>
      </c>
      <c r="F112" s="104"/>
      <c r="G112" s="105"/>
      <c r="H112" s="332"/>
      <c r="I112" s="329"/>
      <c r="J112" s="329"/>
      <c r="K112" s="335"/>
      <c r="L112" s="335"/>
    </row>
    <row r="113" spans="1:12" s="99" customFormat="1" ht="11.1" customHeight="1" x14ac:dyDescent="0.15">
      <c r="A113" s="324"/>
      <c r="B113" s="327"/>
      <c r="C113" s="327"/>
      <c r="D113" s="330"/>
      <c r="E113" s="106" t="str">
        <f>IFERROR(IF(F113&lt;&gt;"",VLOOKUP(F113,資格一覧!$A$2:$B$158,2,FALSE),""),"")</f>
        <v/>
      </c>
      <c r="F113" s="107"/>
      <c r="G113" s="108"/>
      <c r="H113" s="333"/>
      <c r="I113" s="330"/>
      <c r="J113" s="330"/>
      <c r="K113" s="336"/>
      <c r="L113" s="336"/>
    </row>
    <row r="114" spans="1:12" s="99" customFormat="1" ht="11.1" customHeight="1" x14ac:dyDescent="0.15">
      <c r="A114" s="324"/>
      <c r="B114" s="327"/>
      <c r="C114" s="327"/>
      <c r="D114" s="330"/>
      <c r="E114" s="106" t="str">
        <f>IFERROR(IF(F114&lt;&gt;"",VLOOKUP(F114,資格一覧!$A$2:$B$158,2,FALSE),""),"")</f>
        <v/>
      </c>
      <c r="F114" s="107"/>
      <c r="G114" s="108"/>
      <c r="H114" s="333"/>
      <c r="I114" s="330"/>
      <c r="J114" s="330"/>
      <c r="K114" s="336"/>
      <c r="L114" s="336"/>
    </row>
    <row r="115" spans="1:12" s="99" customFormat="1" ht="11.1" customHeight="1" x14ac:dyDescent="0.15">
      <c r="A115" s="325"/>
      <c r="B115" s="328"/>
      <c r="C115" s="328"/>
      <c r="D115" s="331"/>
      <c r="E115" s="109" t="str">
        <f>IFERROR(IF(F115&lt;&gt;"",VLOOKUP(F115,資格一覧!$A$2:$B$158,2,FALSE),""),"")</f>
        <v/>
      </c>
      <c r="F115" s="110"/>
      <c r="G115" s="111"/>
      <c r="H115" s="334"/>
      <c r="I115" s="331"/>
      <c r="J115" s="331"/>
      <c r="K115" s="337"/>
      <c r="L115" s="337"/>
    </row>
    <row r="116" spans="1:12" s="99" customFormat="1" ht="11.1" customHeight="1" x14ac:dyDescent="0.15">
      <c r="A116" s="323">
        <v>28</v>
      </c>
      <c r="B116" s="326"/>
      <c r="C116" s="326"/>
      <c r="D116" s="329"/>
      <c r="E116" s="103" t="str">
        <f>IFERROR(IF(F116&lt;&gt;"",VLOOKUP(F116,資格一覧!$A$2:$B$158,2,FALSE),""),"")</f>
        <v/>
      </c>
      <c r="F116" s="104"/>
      <c r="G116" s="105"/>
      <c r="H116" s="332"/>
      <c r="I116" s="329"/>
      <c r="J116" s="329"/>
      <c r="K116" s="335"/>
      <c r="L116" s="335"/>
    </row>
    <row r="117" spans="1:12" s="99" customFormat="1" ht="11.1" customHeight="1" x14ac:dyDescent="0.15">
      <c r="A117" s="324"/>
      <c r="B117" s="327"/>
      <c r="C117" s="327"/>
      <c r="D117" s="330"/>
      <c r="E117" s="106" t="str">
        <f>IFERROR(IF(F117&lt;&gt;"",VLOOKUP(F117,資格一覧!$A$2:$B$158,2,FALSE),""),"")</f>
        <v/>
      </c>
      <c r="F117" s="107"/>
      <c r="G117" s="108"/>
      <c r="H117" s="333"/>
      <c r="I117" s="330"/>
      <c r="J117" s="330"/>
      <c r="K117" s="336"/>
      <c r="L117" s="336"/>
    </row>
    <row r="118" spans="1:12" s="99" customFormat="1" ht="11.1" customHeight="1" x14ac:dyDescent="0.15">
      <c r="A118" s="324"/>
      <c r="B118" s="327"/>
      <c r="C118" s="327"/>
      <c r="D118" s="330"/>
      <c r="E118" s="106" t="str">
        <f>IFERROR(IF(F118&lt;&gt;"",VLOOKUP(F118,資格一覧!$A$2:$B$158,2,FALSE),""),"")</f>
        <v/>
      </c>
      <c r="F118" s="107"/>
      <c r="G118" s="108"/>
      <c r="H118" s="333"/>
      <c r="I118" s="330"/>
      <c r="J118" s="330"/>
      <c r="K118" s="336"/>
      <c r="L118" s="336"/>
    </row>
    <row r="119" spans="1:12" s="99" customFormat="1" ht="11.1" customHeight="1" x14ac:dyDescent="0.15">
      <c r="A119" s="325"/>
      <c r="B119" s="328"/>
      <c r="C119" s="328"/>
      <c r="D119" s="331"/>
      <c r="E119" s="109" t="str">
        <f>IFERROR(IF(F119&lt;&gt;"",VLOOKUP(F119,資格一覧!$A$2:$B$158,2,FALSE),""),"")</f>
        <v/>
      </c>
      <c r="F119" s="110"/>
      <c r="G119" s="111"/>
      <c r="H119" s="334"/>
      <c r="I119" s="331"/>
      <c r="J119" s="331"/>
      <c r="K119" s="337"/>
      <c r="L119" s="337"/>
    </row>
    <row r="120" spans="1:12" s="99" customFormat="1" ht="11.1" customHeight="1" x14ac:dyDescent="0.15">
      <c r="A120" s="323">
        <v>29</v>
      </c>
      <c r="B120" s="326"/>
      <c r="C120" s="326"/>
      <c r="D120" s="329"/>
      <c r="E120" s="103" t="str">
        <f>IFERROR(IF(F120&lt;&gt;"",VLOOKUP(F120,資格一覧!$A$2:$B$158,2,FALSE),""),"")</f>
        <v/>
      </c>
      <c r="F120" s="104"/>
      <c r="G120" s="105"/>
      <c r="H120" s="332"/>
      <c r="I120" s="329"/>
      <c r="J120" s="329"/>
      <c r="K120" s="335"/>
      <c r="L120" s="335"/>
    </row>
    <row r="121" spans="1:12" s="99" customFormat="1" ht="11.1" customHeight="1" x14ac:dyDescent="0.15">
      <c r="A121" s="324"/>
      <c r="B121" s="327"/>
      <c r="C121" s="327"/>
      <c r="D121" s="330"/>
      <c r="E121" s="106" t="str">
        <f>IFERROR(IF(F121&lt;&gt;"",VLOOKUP(F121,資格一覧!$A$2:$B$158,2,FALSE),""),"")</f>
        <v/>
      </c>
      <c r="F121" s="107"/>
      <c r="G121" s="108"/>
      <c r="H121" s="333"/>
      <c r="I121" s="330"/>
      <c r="J121" s="330"/>
      <c r="K121" s="336"/>
      <c r="L121" s="336"/>
    </row>
    <row r="122" spans="1:12" s="99" customFormat="1" ht="11.1" customHeight="1" x14ac:dyDescent="0.15">
      <c r="A122" s="324"/>
      <c r="B122" s="327"/>
      <c r="C122" s="327"/>
      <c r="D122" s="330"/>
      <c r="E122" s="106" t="str">
        <f>IFERROR(IF(F122&lt;&gt;"",VLOOKUP(F122,資格一覧!$A$2:$B$158,2,FALSE),""),"")</f>
        <v/>
      </c>
      <c r="F122" s="107"/>
      <c r="G122" s="108"/>
      <c r="H122" s="333"/>
      <c r="I122" s="330"/>
      <c r="J122" s="330"/>
      <c r="K122" s="336"/>
      <c r="L122" s="336"/>
    </row>
    <row r="123" spans="1:12" s="99" customFormat="1" ht="11.1" customHeight="1" x14ac:dyDescent="0.15">
      <c r="A123" s="325"/>
      <c r="B123" s="328"/>
      <c r="C123" s="328"/>
      <c r="D123" s="331"/>
      <c r="E123" s="109" t="str">
        <f>IFERROR(IF(F123&lt;&gt;"",VLOOKUP(F123,資格一覧!$A$2:$B$158,2,FALSE),""),"")</f>
        <v/>
      </c>
      <c r="F123" s="110"/>
      <c r="G123" s="111"/>
      <c r="H123" s="334"/>
      <c r="I123" s="331"/>
      <c r="J123" s="331"/>
      <c r="K123" s="337"/>
      <c r="L123" s="337"/>
    </row>
    <row r="124" spans="1:12" s="99" customFormat="1" ht="11.1" customHeight="1" x14ac:dyDescent="0.15">
      <c r="A124" s="323">
        <v>30</v>
      </c>
      <c r="B124" s="326"/>
      <c r="C124" s="326"/>
      <c r="D124" s="329"/>
      <c r="E124" s="103" t="str">
        <f>IFERROR(IF(F124&lt;&gt;"",VLOOKUP(F124,資格一覧!$A$2:$B$158,2,FALSE),""),"")</f>
        <v/>
      </c>
      <c r="F124" s="104"/>
      <c r="G124" s="105"/>
      <c r="H124" s="332"/>
      <c r="I124" s="329"/>
      <c r="J124" s="329"/>
      <c r="K124" s="335"/>
      <c r="L124" s="335"/>
    </row>
    <row r="125" spans="1:12" s="99" customFormat="1" ht="11.1" customHeight="1" x14ac:dyDescent="0.15">
      <c r="A125" s="324"/>
      <c r="B125" s="327"/>
      <c r="C125" s="327"/>
      <c r="D125" s="330"/>
      <c r="E125" s="106" t="str">
        <f>IFERROR(IF(F125&lt;&gt;"",VLOOKUP(F125,資格一覧!$A$2:$B$158,2,FALSE),""),"")</f>
        <v/>
      </c>
      <c r="F125" s="107"/>
      <c r="G125" s="108"/>
      <c r="H125" s="333"/>
      <c r="I125" s="330"/>
      <c r="J125" s="330"/>
      <c r="K125" s="336"/>
      <c r="L125" s="336"/>
    </row>
    <row r="126" spans="1:12" s="99" customFormat="1" ht="11.1" customHeight="1" x14ac:dyDescent="0.15">
      <c r="A126" s="324"/>
      <c r="B126" s="327"/>
      <c r="C126" s="327"/>
      <c r="D126" s="330"/>
      <c r="E126" s="106" t="str">
        <f>IFERROR(IF(F126&lt;&gt;"",VLOOKUP(F126,資格一覧!$A$2:$B$158,2,FALSE),""),"")</f>
        <v/>
      </c>
      <c r="F126" s="107"/>
      <c r="G126" s="108"/>
      <c r="H126" s="333"/>
      <c r="I126" s="330"/>
      <c r="J126" s="330"/>
      <c r="K126" s="336"/>
      <c r="L126" s="336"/>
    </row>
    <row r="127" spans="1:12" s="99" customFormat="1" ht="11.1" customHeight="1" x14ac:dyDescent="0.15">
      <c r="A127" s="325"/>
      <c r="B127" s="328"/>
      <c r="C127" s="328"/>
      <c r="D127" s="331"/>
      <c r="E127" s="109" t="str">
        <f>IFERROR(IF(F127&lt;&gt;"",VLOOKUP(F127,資格一覧!$A$2:$B$158,2,FALSE),""),"")</f>
        <v/>
      </c>
      <c r="F127" s="110"/>
      <c r="G127" s="111"/>
      <c r="H127" s="334"/>
      <c r="I127" s="331"/>
      <c r="J127" s="331"/>
      <c r="K127" s="337"/>
      <c r="L127" s="337"/>
    </row>
  </sheetData>
  <sheetProtection password="C648" sheet="1" objects="1" scenarios="1" selectLockedCells="1"/>
  <mergeCells count="278">
    <mergeCell ref="K6:K7"/>
    <mergeCell ref="L6:L7"/>
    <mergeCell ref="A8:A11"/>
    <mergeCell ref="B8:B11"/>
    <mergeCell ref="C8:C11"/>
    <mergeCell ref="D8:D11"/>
    <mergeCell ref="H8:H11"/>
    <mergeCell ref="I8:I11"/>
    <mergeCell ref="J8:J11"/>
    <mergeCell ref="K8:K11"/>
    <mergeCell ref="A6:A7"/>
    <mergeCell ref="B6:B7"/>
    <mergeCell ref="C6:C7"/>
    <mergeCell ref="D6:D7"/>
    <mergeCell ref="E6:G6"/>
    <mergeCell ref="H6:J6"/>
    <mergeCell ref="L8:L11"/>
    <mergeCell ref="A12:A15"/>
    <mergeCell ref="B12:B15"/>
    <mergeCell ref="C12:C15"/>
    <mergeCell ref="D12:D15"/>
    <mergeCell ref="H12:H15"/>
    <mergeCell ref="I12:I15"/>
    <mergeCell ref="J12:J15"/>
    <mergeCell ref="K12:K15"/>
    <mergeCell ref="L12:L15"/>
    <mergeCell ref="J16:J19"/>
    <mergeCell ref="K16:K19"/>
    <mergeCell ref="L16:L19"/>
    <mergeCell ref="A20:A23"/>
    <mergeCell ref="B20:B23"/>
    <mergeCell ref="C20:C23"/>
    <mergeCell ref="D20:D23"/>
    <mergeCell ref="H20:H23"/>
    <mergeCell ref="I20:I23"/>
    <mergeCell ref="J20:J23"/>
    <mergeCell ref="A16:A19"/>
    <mergeCell ref="B16:B19"/>
    <mergeCell ref="C16:C19"/>
    <mergeCell ref="D16:D19"/>
    <mergeCell ref="H16:H19"/>
    <mergeCell ref="I16:I19"/>
    <mergeCell ref="K20:K23"/>
    <mergeCell ref="L20:L23"/>
    <mergeCell ref="A24:A27"/>
    <mergeCell ref="B24:B27"/>
    <mergeCell ref="C24:C27"/>
    <mergeCell ref="D24:D27"/>
    <mergeCell ref="H24:H27"/>
    <mergeCell ref="I24:I27"/>
    <mergeCell ref="J24:J27"/>
    <mergeCell ref="K24:K27"/>
    <mergeCell ref="L24:L27"/>
    <mergeCell ref="A28:A31"/>
    <mergeCell ref="B28:B31"/>
    <mergeCell ref="C28:C31"/>
    <mergeCell ref="D28:D31"/>
    <mergeCell ref="H28:H31"/>
    <mergeCell ref="I28:I31"/>
    <mergeCell ref="J28:J31"/>
    <mergeCell ref="K28:K31"/>
    <mergeCell ref="L28:L31"/>
    <mergeCell ref="J32:J35"/>
    <mergeCell ref="K32:K35"/>
    <mergeCell ref="L32:L35"/>
    <mergeCell ref="A36:A39"/>
    <mergeCell ref="B36:B39"/>
    <mergeCell ref="C36:C39"/>
    <mergeCell ref="D36:D39"/>
    <mergeCell ref="H36:H39"/>
    <mergeCell ref="I36:I39"/>
    <mergeCell ref="J36:J39"/>
    <mergeCell ref="A32:A35"/>
    <mergeCell ref="B32:B35"/>
    <mergeCell ref="C32:C35"/>
    <mergeCell ref="D32:D35"/>
    <mergeCell ref="H32:H35"/>
    <mergeCell ref="I32:I35"/>
    <mergeCell ref="K36:K39"/>
    <mergeCell ref="L36:L39"/>
    <mergeCell ref="A40:A43"/>
    <mergeCell ref="B40:B43"/>
    <mergeCell ref="C40:C43"/>
    <mergeCell ref="D40:D43"/>
    <mergeCell ref="H40:H43"/>
    <mergeCell ref="I40:I43"/>
    <mergeCell ref="J40:J43"/>
    <mergeCell ref="K40:K43"/>
    <mergeCell ref="L40:L43"/>
    <mergeCell ref="A44:A47"/>
    <mergeCell ref="B44:B47"/>
    <mergeCell ref="C44:C47"/>
    <mergeCell ref="D44:D47"/>
    <mergeCell ref="H44:H47"/>
    <mergeCell ref="I44:I47"/>
    <mergeCell ref="J44:J47"/>
    <mergeCell ref="K44:K47"/>
    <mergeCell ref="L44:L47"/>
    <mergeCell ref="J48:J51"/>
    <mergeCell ref="K48:K51"/>
    <mergeCell ref="L48:L51"/>
    <mergeCell ref="A52:A55"/>
    <mergeCell ref="B52:B55"/>
    <mergeCell ref="C52:C55"/>
    <mergeCell ref="D52:D55"/>
    <mergeCell ref="H52:H55"/>
    <mergeCell ref="I52:I55"/>
    <mergeCell ref="J52:J55"/>
    <mergeCell ref="A48:A51"/>
    <mergeCell ref="B48:B51"/>
    <mergeCell ref="C48:C51"/>
    <mergeCell ref="D48:D51"/>
    <mergeCell ref="H48:H51"/>
    <mergeCell ref="I48:I51"/>
    <mergeCell ref="K52:K55"/>
    <mergeCell ref="L52:L55"/>
    <mergeCell ref="A56:A59"/>
    <mergeCell ref="B56:B59"/>
    <mergeCell ref="C56:C59"/>
    <mergeCell ref="D56:D59"/>
    <mergeCell ref="H56:H59"/>
    <mergeCell ref="I56:I59"/>
    <mergeCell ref="J56:J59"/>
    <mergeCell ref="K56:K59"/>
    <mergeCell ref="L56:L59"/>
    <mergeCell ref="A60:A63"/>
    <mergeCell ref="B60:B63"/>
    <mergeCell ref="C60:C63"/>
    <mergeCell ref="D60:D63"/>
    <mergeCell ref="H60:H63"/>
    <mergeCell ref="I60:I63"/>
    <mergeCell ref="J60:J63"/>
    <mergeCell ref="K60:K63"/>
    <mergeCell ref="L60:L63"/>
    <mergeCell ref="J64:J67"/>
    <mergeCell ref="K64:K67"/>
    <mergeCell ref="L64:L67"/>
    <mergeCell ref="A68:A71"/>
    <mergeCell ref="B68:B71"/>
    <mergeCell ref="C68:C71"/>
    <mergeCell ref="D68:D71"/>
    <mergeCell ref="H68:H71"/>
    <mergeCell ref="I68:I71"/>
    <mergeCell ref="J68:J71"/>
    <mergeCell ref="A64:A67"/>
    <mergeCell ref="B64:B67"/>
    <mergeCell ref="C64:C67"/>
    <mergeCell ref="D64:D67"/>
    <mergeCell ref="H64:H67"/>
    <mergeCell ref="I64:I67"/>
    <mergeCell ref="K68:K71"/>
    <mergeCell ref="L68:L71"/>
    <mergeCell ref="A72:A75"/>
    <mergeCell ref="B72:B75"/>
    <mergeCell ref="C72:C75"/>
    <mergeCell ref="D72:D75"/>
    <mergeCell ref="H72:H75"/>
    <mergeCell ref="I72:I75"/>
    <mergeCell ref="J72:J75"/>
    <mergeCell ref="K72:K75"/>
    <mergeCell ref="L72:L75"/>
    <mergeCell ref="A76:A79"/>
    <mergeCell ref="B76:B79"/>
    <mergeCell ref="C76:C79"/>
    <mergeCell ref="D76:D79"/>
    <mergeCell ref="H76:H79"/>
    <mergeCell ref="I76:I79"/>
    <mergeCell ref="J76:J79"/>
    <mergeCell ref="K76:K79"/>
    <mergeCell ref="L76:L79"/>
    <mergeCell ref="J80:J83"/>
    <mergeCell ref="K80:K83"/>
    <mergeCell ref="L80:L83"/>
    <mergeCell ref="A84:A87"/>
    <mergeCell ref="B84:B87"/>
    <mergeCell ref="C84:C87"/>
    <mergeCell ref="D84:D87"/>
    <mergeCell ref="H84:H87"/>
    <mergeCell ref="I84:I87"/>
    <mergeCell ref="J84:J87"/>
    <mergeCell ref="A80:A83"/>
    <mergeCell ref="B80:B83"/>
    <mergeCell ref="C80:C83"/>
    <mergeCell ref="D80:D83"/>
    <mergeCell ref="H80:H83"/>
    <mergeCell ref="I80:I83"/>
    <mergeCell ref="K84:K87"/>
    <mergeCell ref="L84:L87"/>
    <mergeCell ref="A88:A91"/>
    <mergeCell ref="B88:B91"/>
    <mergeCell ref="C88:C91"/>
    <mergeCell ref="D88:D91"/>
    <mergeCell ref="H88:H91"/>
    <mergeCell ref="I88:I91"/>
    <mergeCell ref="J88:J91"/>
    <mergeCell ref="K88:K91"/>
    <mergeCell ref="L88:L91"/>
    <mergeCell ref="A92:A95"/>
    <mergeCell ref="B92:B95"/>
    <mergeCell ref="C92:C95"/>
    <mergeCell ref="D92:D95"/>
    <mergeCell ref="H92:H95"/>
    <mergeCell ref="I92:I95"/>
    <mergeCell ref="J92:J95"/>
    <mergeCell ref="K92:K95"/>
    <mergeCell ref="L92:L95"/>
    <mergeCell ref="J96:J99"/>
    <mergeCell ref="K96:K99"/>
    <mergeCell ref="L96:L99"/>
    <mergeCell ref="A100:A103"/>
    <mergeCell ref="B100:B103"/>
    <mergeCell ref="C100:C103"/>
    <mergeCell ref="D100:D103"/>
    <mergeCell ref="H100:H103"/>
    <mergeCell ref="I100:I103"/>
    <mergeCell ref="J100:J103"/>
    <mergeCell ref="A96:A99"/>
    <mergeCell ref="B96:B99"/>
    <mergeCell ref="C96:C99"/>
    <mergeCell ref="D96:D99"/>
    <mergeCell ref="H96:H99"/>
    <mergeCell ref="I96:I99"/>
    <mergeCell ref="K100:K103"/>
    <mergeCell ref="L100:L103"/>
    <mergeCell ref="A104:A107"/>
    <mergeCell ref="B104:B107"/>
    <mergeCell ref="C104:C107"/>
    <mergeCell ref="D104:D107"/>
    <mergeCell ref="H104:H107"/>
    <mergeCell ref="I104:I107"/>
    <mergeCell ref="J104:J107"/>
    <mergeCell ref="K104:K107"/>
    <mergeCell ref="L104:L107"/>
    <mergeCell ref="A108:A111"/>
    <mergeCell ref="B108:B111"/>
    <mergeCell ref="C108:C111"/>
    <mergeCell ref="D108:D111"/>
    <mergeCell ref="H108:H111"/>
    <mergeCell ref="I108:I111"/>
    <mergeCell ref="J108:J111"/>
    <mergeCell ref="K108:K111"/>
    <mergeCell ref="L108:L111"/>
    <mergeCell ref="J112:J115"/>
    <mergeCell ref="K112:K115"/>
    <mergeCell ref="L112:L115"/>
    <mergeCell ref="A116:A119"/>
    <mergeCell ref="B116:B119"/>
    <mergeCell ref="C116:C119"/>
    <mergeCell ref="D116:D119"/>
    <mergeCell ref="H116:H119"/>
    <mergeCell ref="I116:I119"/>
    <mergeCell ref="J116:J119"/>
    <mergeCell ref="A112:A115"/>
    <mergeCell ref="B112:B115"/>
    <mergeCell ref="C112:C115"/>
    <mergeCell ref="D112:D115"/>
    <mergeCell ref="H112:H115"/>
    <mergeCell ref="I112:I115"/>
    <mergeCell ref="K116:K119"/>
    <mergeCell ref="L116:L119"/>
    <mergeCell ref="A120:A123"/>
    <mergeCell ref="B120:B123"/>
    <mergeCell ref="C120:C123"/>
    <mergeCell ref="D120:D123"/>
    <mergeCell ref="H120:H123"/>
    <mergeCell ref="I120:I123"/>
    <mergeCell ref="J120:J123"/>
    <mergeCell ref="K120:K123"/>
    <mergeCell ref="L120:L123"/>
    <mergeCell ref="A124:A127"/>
    <mergeCell ref="B124:B127"/>
    <mergeCell ref="C124:C127"/>
    <mergeCell ref="D124:D127"/>
    <mergeCell ref="H124:H127"/>
    <mergeCell ref="I124:I127"/>
    <mergeCell ref="J124:J127"/>
    <mergeCell ref="K124:K127"/>
    <mergeCell ref="L124:L127"/>
  </mergeCells>
  <phoneticPr fontId="3"/>
  <dataValidations count="1">
    <dataValidation type="list" allowBlank="1" showInputMessage="1" showErrorMessage="1" sqref="K8:L8 K12:L127">
      <formula1>",○"</formula1>
    </dataValidation>
  </dataValidations>
  <pageMargins left="0.70866141732283472" right="0.70866141732283472" top="0.35433070866141736" bottom="0.74803149606299213" header="0.31496062992125984" footer="0"/>
  <headerFooter>
    <oddFooter>&amp;L&amp;10 １.申請日現在で作成してください。
 ２.市内業者、準市内業者(委任先の支店等について記入)について作成してください。
 ３.常時雇用が確認できる資料（ハローワークが発行する事業所別被保険者台帳・健康保険被保険者証等の写し）を添付してください。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資格一覧!$A$2:$A$158</xm:f>
          </x14:formula1>
          <xm:sqref>F8:F127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6"/>
  <sheetViews>
    <sheetView workbookViewId="0">
      <selection activeCell="AB1" sqref="AB1:AG1"/>
    </sheetView>
  </sheetViews>
  <sheetFormatPr defaultRowHeight="13.5" x14ac:dyDescent="0.15"/>
  <cols>
    <col min="1" max="1" width="50.875" bestFit="1" customWidth="1"/>
  </cols>
  <sheetData>
    <row r="1" spans="1:2" x14ac:dyDescent="0.15">
      <c r="A1" t="s">
        <v>236</v>
      </c>
      <c r="B1" t="s">
        <v>237</v>
      </c>
    </row>
    <row r="2" spans="1:2" x14ac:dyDescent="0.15">
      <c r="A2" t="s">
        <v>238</v>
      </c>
      <c r="B2">
        <v>111</v>
      </c>
    </row>
    <row r="3" spans="1:2" x14ac:dyDescent="0.15">
      <c r="A3" t="s">
        <v>239</v>
      </c>
      <c r="B3">
        <v>113</v>
      </c>
    </row>
    <row r="4" spans="1:2" x14ac:dyDescent="0.15">
      <c r="A4" t="s">
        <v>240</v>
      </c>
      <c r="B4">
        <v>120</v>
      </c>
    </row>
    <row r="5" spans="1:2" x14ac:dyDescent="0.15">
      <c r="A5" t="s">
        <v>241</v>
      </c>
      <c r="B5">
        <v>127</v>
      </c>
    </row>
    <row r="6" spans="1:2" x14ac:dyDescent="0.15">
      <c r="A6" t="s">
        <v>242</v>
      </c>
      <c r="B6">
        <v>129</v>
      </c>
    </row>
    <row r="7" spans="1:2" x14ac:dyDescent="0.15">
      <c r="A7" t="s">
        <v>243</v>
      </c>
      <c r="B7">
        <v>133</v>
      </c>
    </row>
    <row r="8" spans="1:2" x14ac:dyDescent="0.15">
      <c r="A8" t="s">
        <v>244</v>
      </c>
      <c r="B8">
        <v>137</v>
      </c>
    </row>
    <row r="9" spans="1:2" x14ac:dyDescent="0.15">
      <c r="A9" t="s">
        <v>245</v>
      </c>
      <c r="B9">
        <v>140</v>
      </c>
    </row>
    <row r="10" spans="1:2" x14ac:dyDescent="0.15">
      <c r="A10" t="s">
        <v>246</v>
      </c>
      <c r="B10">
        <v>141</v>
      </c>
    </row>
    <row r="11" spans="1:2" x14ac:dyDescent="0.15">
      <c r="A11" t="s">
        <v>247</v>
      </c>
      <c r="B11">
        <v>142</v>
      </c>
    </row>
    <row r="12" spans="1:2" x14ac:dyDescent="0.15">
      <c r="A12" t="s">
        <v>248</v>
      </c>
      <c r="B12">
        <v>143</v>
      </c>
    </row>
    <row r="13" spans="1:2" x14ac:dyDescent="0.15">
      <c r="A13" t="s">
        <v>249</v>
      </c>
      <c r="B13">
        <v>144</v>
      </c>
    </row>
    <row r="14" spans="1:2" x14ac:dyDescent="0.15">
      <c r="A14" t="s">
        <v>250</v>
      </c>
      <c r="B14">
        <v>145</v>
      </c>
    </row>
    <row r="15" spans="1:2" x14ac:dyDescent="0.15">
      <c r="A15" t="s">
        <v>251</v>
      </c>
      <c r="B15">
        <v>146</v>
      </c>
    </row>
    <row r="16" spans="1:2" x14ac:dyDescent="0.15">
      <c r="A16" t="s">
        <v>252</v>
      </c>
      <c r="B16">
        <v>147</v>
      </c>
    </row>
    <row r="17" spans="1:2" x14ac:dyDescent="0.15">
      <c r="A17" t="s">
        <v>253</v>
      </c>
      <c r="B17">
        <v>148</v>
      </c>
    </row>
    <row r="18" spans="1:2" x14ac:dyDescent="0.15">
      <c r="A18" t="s">
        <v>254</v>
      </c>
      <c r="B18">
        <v>149</v>
      </c>
    </row>
    <row r="19" spans="1:2" x14ac:dyDescent="0.15">
      <c r="A19" t="s">
        <v>255</v>
      </c>
      <c r="B19">
        <v>150</v>
      </c>
    </row>
    <row r="20" spans="1:2" x14ac:dyDescent="0.15">
      <c r="A20" t="s">
        <v>256</v>
      </c>
      <c r="B20">
        <v>151</v>
      </c>
    </row>
    <row r="21" spans="1:2" x14ac:dyDescent="0.15">
      <c r="A21" t="s">
        <v>257</v>
      </c>
      <c r="B21">
        <v>152</v>
      </c>
    </row>
    <row r="22" spans="1:2" x14ac:dyDescent="0.15">
      <c r="A22" t="s">
        <v>258</v>
      </c>
      <c r="B22">
        <v>153</v>
      </c>
    </row>
    <row r="23" spans="1:2" x14ac:dyDescent="0.15">
      <c r="A23" t="s">
        <v>259</v>
      </c>
      <c r="B23">
        <v>154</v>
      </c>
    </row>
    <row r="24" spans="1:2" x14ac:dyDescent="0.15">
      <c r="A24" t="s">
        <v>260</v>
      </c>
      <c r="B24">
        <v>155</v>
      </c>
    </row>
    <row r="25" spans="1:2" x14ac:dyDescent="0.15">
      <c r="A25" t="s">
        <v>261</v>
      </c>
      <c r="B25">
        <v>158</v>
      </c>
    </row>
    <row r="26" spans="1:2" x14ac:dyDescent="0.15">
      <c r="A26" t="s">
        <v>262</v>
      </c>
      <c r="B26">
        <v>159</v>
      </c>
    </row>
    <row r="27" spans="1:2" x14ac:dyDescent="0.15">
      <c r="A27" t="s">
        <v>263</v>
      </c>
      <c r="B27">
        <v>166</v>
      </c>
    </row>
    <row r="28" spans="1:2" x14ac:dyDescent="0.15">
      <c r="A28" t="s">
        <v>264</v>
      </c>
      <c r="B28">
        <v>167</v>
      </c>
    </row>
    <row r="29" spans="1:2" x14ac:dyDescent="0.15">
      <c r="A29" t="s">
        <v>265</v>
      </c>
      <c r="B29">
        <v>168</v>
      </c>
    </row>
    <row r="30" spans="1:2" x14ac:dyDescent="0.15">
      <c r="A30" t="s">
        <v>266</v>
      </c>
      <c r="B30">
        <v>169</v>
      </c>
    </row>
    <row r="31" spans="1:2" x14ac:dyDescent="0.15">
      <c r="A31" t="s">
        <v>267</v>
      </c>
      <c r="B31">
        <v>171</v>
      </c>
    </row>
    <row r="32" spans="1:2" x14ac:dyDescent="0.15">
      <c r="A32" t="s">
        <v>268</v>
      </c>
      <c r="B32">
        <v>172</v>
      </c>
    </row>
    <row r="33" spans="1:2" x14ac:dyDescent="0.15">
      <c r="A33" t="s">
        <v>269</v>
      </c>
      <c r="B33">
        <v>173</v>
      </c>
    </row>
    <row r="34" spans="1:2" x14ac:dyDescent="0.15">
      <c r="A34" t="s">
        <v>270</v>
      </c>
      <c r="B34">
        <v>174</v>
      </c>
    </row>
    <row r="35" spans="1:2" x14ac:dyDescent="0.15">
      <c r="A35" t="s">
        <v>271</v>
      </c>
      <c r="B35">
        <v>175</v>
      </c>
    </row>
    <row r="36" spans="1:2" x14ac:dyDescent="0.15">
      <c r="A36" t="s">
        <v>272</v>
      </c>
      <c r="B36">
        <v>176</v>
      </c>
    </row>
    <row r="37" spans="1:2" x14ac:dyDescent="0.15">
      <c r="A37" t="s">
        <v>273</v>
      </c>
      <c r="B37">
        <v>177</v>
      </c>
    </row>
    <row r="38" spans="1:2" x14ac:dyDescent="0.15">
      <c r="A38" t="s">
        <v>274</v>
      </c>
      <c r="B38">
        <v>178</v>
      </c>
    </row>
    <row r="39" spans="1:2" x14ac:dyDescent="0.15">
      <c r="A39" t="s">
        <v>275</v>
      </c>
      <c r="B39">
        <v>179</v>
      </c>
    </row>
    <row r="40" spans="1:2" x14ac:dyDescent="0.15">
      <c r="A40" t="s">
        <v>276</v>
      </c>
      <c r="B40">
        <v>180</v>
      </c>
    </row>
    <row r="41" spans="1:2" x14ac:dyDescent="0.15">
      <c r="A41" t="s">
        <v>277</v>
      </c>
      <c r="B41">
        <v>181</v>
      </c>
    </row>
    <row r="42" spans="1:2" x14ac:dyDescent="0.15">
      <c r="A42" t="s">
        <v>278</v>
      </c>
      <c r="B42">
        <v>182</v>
      </c>
    </row>
    <row r="43" spans="1:2" x14ac:dyDescent="0.15">
      <c r="A43" t="s">
        <v>279</v>
      </c>
      <c r="B43">
        <v>183</v>
      </c>
    </row>
    <row r="44" spans="1:2" x14ac:dyDescent="0.15">
      <c r="A44" t="s">
        <v>280</v>
      </c>
      <c r="B44">
        <v>184</v>
      </c>
    </row>
    <row r="45" spans="1:2" x14ac:dyDescent="0.15">
      <c r="A45" t="s">
        <v>281</v>
      </c>
      <c r="B45">
        <v>185</v>
      </c>
    </row>
    <row r="46" spans="1:2" x14ac:dyDescent="0.15">
      <c r="A46" t="s">
        <v>282</v>
      </c>
      <c r="B46">
        <v>186</v>
      </c>
    </row>
    <row r="47" spans="1:2" x14ac:dyDescent="0.15">
      <c r="A47" t="s">
        <v>283</v>
      </c>
      <c r="B47">
        <v>187</v>
      </c>
    </row>
    <row r="48" spans="1:2" x14ac:dyDescent="0.15">
      <c r="A48" t="s">
        <v>284</v>
      </c>
      <c r="B48">
        <v>188</v>
      </c>
    </row>
    <row r="49" spans="1:2" x14ac:dyDescent="0.15">
      <c r="A49" t="s">
        <v>285</v>
      </c>
      <c r="B49">
        <v>189</v>
      </c>
    </row>
    <row r="50" spans="1:2" x14ac:dyDescent="0.15">
      <c r="A50" t="s">
        <v>286</v>
      </c>
      <c r="B50">
        <v>190</v>
      </c>
    </row>
    <row r="51" spans="1:2" x14ac:dyDescent="0.15">
      <c r="A51" t="s">
        <v>287</v>
      </c>
      <c r="B51">
        <v>191</v>
      </c>
    </row>
    <row r="52" spans="1:2" x14ac:dyDescent="0.15">
      <c r="A52" t="s">
        <v>288</v>
      </c>
      <c r="B52">
        <v>192</v>
      </c>
    </row>
    <row r="53" spans="1:2" x14ac:dyDescent="0.15">
      <c r="A53" t="s">
        <v>289</v>
      </c>
      <c r="B53">
        <v>193</v>
      </c>
    </row>
    <row r="54" spans="1:2" x14ac:dyDescent="0.15">
      <c r="A54" t="s">
        <v>290</v>
      </c>
      <c r="B54">
        <v>194</v>
      </c>
    </row>
    <row r="55" spans="1:2" x14ac:dyDescent="0.15">
      <c r="A55" t="s">
        <v>291</v>
      </c>
      <c r="B55">
        <v>195</v>
      </c>
    </row>
    <row r="56" spans="1:2" x14ac:dyDescent="0.15">
      <c r="A56" t="s">
        <v>292</v>
      </c>
      <c r="B56">
        <v>196</v>
      </c>
    </row>
    <row r="57" spans="1:2" x14ac:dyDescent="0.15">
      <c r="A57" t="s">
        <v>293</v>
      </c>
      <c r="B57">
        <v>197</v>
      </c>
    </row>
    <row r="58" spans="1:2" x14ac:dyDescent="0.15">
      <c r="A58" t="s">
        <v>294</v>
      </c>
      <c r="B58">
        <v>198</v>
      </c>
    </row>
    <row r="59" spans="1:2" x14ac:dyDescent="0.15">
      <c r="A59" t="s">
        <v>295</v>
      </c>
      <c r="B59">
        <v>212</v>
      </c>
    </row>
    <row r="60" spans="1:2" x14ac:dyDescent="0.15">
      <c r="A60" t="s">
        <v>296</v>
      </c>
      <c r="B60">
        <v>214</v>
      </c>
    </row>
    <row r="61" spans="1:2" x14ac:dyDescent="0.15">
      <c r="A61" t="s">
        <v>297</v>
      </c>
      <c r="B61">
        <v>215</v>
      </c>
    </row>
    <row r="62" spans="1:2" x14ac:dyDescent="0.15">
      <c r="A62" t="s">
        <v>298</v>
      </c>
      <c r="B62">
        <v>216</v>
      </c>
    </row>
    <row r="63" spans="1:2" x14ac:dyDescent="0.15">
      <c r="A63" t="s">
        <v>299</v>
      </c>
      <c r="B63">
        <v>221</v>
      </c>
    </row>
    <row r="64" spans="1:2" x14ac:dyDescent="0.15">
      <c r="A64" t="s">
        <v>300</v>
      </c>
      <c r="B64">
        <v>222</v>
      </c>
    </row>
    <row r="65" spans="1:2" x14ac:dyDescent="0.15">
      <c r="A65" t="s">
        <v>301</v>
      </c>
      <c r="B65">
        <v>223</v>
      </c>
    </row>
    <row r="66" spans="1:2" x14ac:dyDescent="0.15">
      <c r="A66" t="s">
        <v>302</v>
      </c>
      <c r="B66">
        <v>228</v>
      </c>
    </row>
    <row r="67" spans="1:2" x14ac:dyDescent="0.15">
      <c r="A67" t="s">
        <v>303</v>
      </c>
      <c r="B67">
        <v>230</v>
      </c>
    </row>
    <row r="68" spans="1:2" x14ac:dyDescent="0.15">
      <c r="A68" t="s">
        <v>304</v>
      </c>
      <c r="B68">
        <v>234</v>
      </c>
    </row>
    <row r="69" spans="1:2" x14ac:dyDescent="0.15">
      <c r="A69" t="s">
        <v>305</v>
      </c>
      <c r="B69">
        <v>238</v>
      </c>
    </row>
    <row r="70" spans="1:2" x14ac:dyDescent="0.15">
      <c r="A70" t="s">
        <v>306</v>
      </c>
      <c r="B70">
        <v>239</v>
      </c>
    </row>
    <row r="71" spans="1:2" x14ac:dyDescent="0.15">
      <c r="A71" t="s">
        <v>307</v>
      </c>
      <c r="B71">
        <v>256</v>
      </c>
    </row>
    <row r="72" spans="1:2" x14ac:dyDescent="0.15">
      <c r="A72" t="s">
        <v>308</v>
      </c>
      <c r="B72">
        <v>258</v>
      </c>
    </row>
    <row r="73" spans="1:2" x14ac:dyDescent="0.15">
      <c r="A73" t="s">
        <v>309</v>
      </c>
      <c r="B73">
        <v>266</v>
      </c>
    </row>
    <row r="74" spans="1:2" x14ac:dyDescent="0.15">
      <c r="A74" t="s">
        <v>310</v>
      </c>
      <c r="B74">
        <v>271</v>
      </c>
    </row>
    <row r="75" spans="1:2" x14ac:dyDescent="0.15">
      <c r="A75" t="s">
        <v>311</v>
      </c>
      <c r="B75">
        <v>272</v>
      </c>
    </row>
    <row r="76" spans="1:2" x14ac:dyDescent="0.15">
      <c r="A76" t="s">
        <v>312</v>
      </c>
      <c r="B76">
        <v>273</v>
      </c>
    </row>
    <row r="77" spans="1:2" x14ac:dyDescent="0.15">
      <c r="A77" t="s">
        <v>313</v>
      </c>
      <c r="B77">
        <v>274</v>
      </c>
    </row>
    <row r="78" spans="1:2" x14ac:dyDescent="0.15">
      <c r="A78" t="s">
        <v>314</v>
      </c>
      <c r="B78">
        <v>275</v>
      </c>
    </row>
    <row r="79" spans="1:2" x14ac:dyDescent="0.15">
      <c r="A79" t="s">
        <v>315</v>
      </c>
      <c r="B79">
        <v>276</v>
      </c>
    </row>
    <row r="80" spans="1:2" x14ac:dyDescent="0.15">
      <c r="A80" t="s">
        <v>316</v>
      </c>
      <c r="B80">
        <v>277</v>
      </c>
    </row>
    <row r="81" spans="1:2" x14ac:dyDescent="0.15">
      <c r="A81" t="s">
        <v>317</v>
      </c>
      <c r="B81">
        <v>278</v>
      </c>
    </row>
    <row r="82" spans="1:2" x14ac:dyDescent="0.15">
      <c r="A82" t="s">
        <v>318</v>
      </c>
      <c r="B82">
        <v>279</v>
      </c>
    </row>
    <row r="83" spans="1:2" x14ac:dyDescent="0.15">
      <c r="A83" t="s">
        <v>319</v>
      </c>
      <c r="B83">
        <v>280</v>
      </c>
    </row>
    <row r="84" spans="1:2" x14ac:dyDescent="0.15">
      <c r="A84" t="s">
        <v>320</v>
      </c>
      <c r="B84">
        <v>281</v>
      </c>
    </row>
    <row r="85" spans="1:2" x14ac:dyDescent="0.15">
      <c r="A85" t="s">
        <v>321</v>
      </c>
      <c r="B85">
        <v>282</v>
      </c>
    </row>
    <row r="86" spans="1:2" x14ac:dyDescent="0.15">
      <c r="A86" t="s">
        <v>322</v>
      </c>
      <c r="B86">
        <v>283</v>
      </c>
    </row>
    <row r="87" spans="1:2" x14ac:dyDescent="0.15">
      <c r="A87" t="s">
        <v>323</v>
      </c>
      <c r="B87">
        <v>284</v>
      </c>
    </row>
    <row r="88" spans="1:2" x14ac:dyDescent="0.15">
      <c r="A88" t="s">
        <v>324</v>
      </c>
      <c r="B88">
        <v>285</v>
      </c>
    </row>
    <row r="89" spans="1:2" x14ac:dyDescent="0.15">
      <c r="A89" t="s">
        <v>325</v>
      </c>
      <c r="B89">
        <v>286</v>
      </c>
    </row>
    <row r="90" spans="1:2" x14ac:dyDescent="0.15">
      <c r="A90" t="s">
        <v>326</v>
      </c>
      <c r="B90">
        <v>287</v>
      </c>
    </row>
    <row r="91" spans="1:2" x14ac:dyDescent="0.15">
      <c r="A91" t="s">
        <v>327</v>
      </c>
      <c r="B91">
        <v>288</v>
      </c>
    </row>
    <row r="92" spans="1:2" x14ac:dyDescent="0.15">
      <c r="A92" t="s">
        <v>328</v>
      </c>
      <c r="B92">
        <v>289</v>
      </c>
    </row>
    <row r="93" spans="1:2" x14ac:dyDescent="0.15">
      <c r="A93" t="s">
        <v>329</v>
      </c>
      <c r="B93">
        <v>290</v>
      </c>
    </row>
    <row r="94" spans="1:2" x14ac:dyDescent="0.15">
      <c r="A94" t="s">
        <v>330</v>
      </c>
      <c r="B94">
        <v>291</v>
      </c>
    </row>
    <row r="95" spans="1:2" x14ac:dyDescent="0.15">
      <c r="A95" t="s">
        <v>331</v>
      </c>
      <c r="B95">
        <v>292</v>
      </c>
    </row>
    <row r="96" spans="1:2" x14ac:dyDescent="0.15">
      <c r="A96" t="s">
        <v>332</v>
      </c>
      <c r="B96">
        <v>293</v>
      </c>
    </row>
    <row r="97" spans="1:2" x14ac:dyDescent="0.15">
      <c r="A97" t="s">
        <v>333</v>
      </c>
      <c r="B97">
        <v>294</v>
      </c>
    </row>
    <row r="98" spans="1:2" x14ac:dyDescent="0.15">
      <c r="A98" t="s">
        <v>334</v>
      </c>
      <c r="B98">
        <v>295</v>
      </c>
    </row>
    <row r="99" spans="1:2" x14ac:dyDescent="0.15">
      <c r="A99" t="s">
        <v>335</v>
      </c>
      <c r="B99">
        <v>296</v>
      </c>
    </row>
    <row r="100" spans="1:2" x14ac:dyDescent="0.15">
      <c r="A100" t="s">
        <v>336</v>
      </c>
      <c r="B100">
        <v>297</v>
      </c>
    </row>
    <row r="101" spans="1:2" x14ac:dyDescent="0.15">
      <c r="A101" t="s">
        <v>337</v>
      </c>
      <c r="B101">
        <v>298</v>
      </c>
    </row>
    <row r="102" spans="1:2" x14ac:dyDescent="0.15">
      <c r="A102" t="s">
        <v>338</v>
      </c>
      <c r="B102">
        <v>301</v>
      </c>
    </row>
    <row r="103" spans="1:2" x14ac:dyDescent="0.15">
      <c r="A103" t="s">
        <v>339</v>
      </c>
      <c r="B103">
        <v>302</v>
      </c>
    </row>
    <row r="104" spans="1:2" x14ac:dyDescent="0.15">
      <c r="A104" t="s">
        <v>340</v>
      </c>
      <c r="B104">
        <v>303</v>
      </c>
    </row>
    <row r="105" spans="1:2" x14ac:dyDescent="0.15">
      <c r="A105" t="s">
        <v>341</v>
      </c>
      <c r="B105">
        <v>304</v>
      </c>
    </row>
    <row r="106" spans="1:2" x14ac:dyDescent="0.15">
      <c r="A106" t="s">
        <v>342</v>
      </c>
      <c r="B106">
        <v>400</v>
      </c>
    </row>
    <row r="107" spans="1:2" x14ac:dyDescent="0.15">
      <c r="A107" t="s">
        <v>343</v>
      </c>
      <c r="B107">
        <v>500</v>
      </c>
    </row>
    <row r="108" spans="1:2" x14ac:dyDescent="0.15">
      <c r="A108" t="s">
        <v>344</v>
      </c>
      <c r="B108">
        <v>61</v>
      </c>
    </row>
    <row r="109" spans="1:2" x14ac:dyDescent="0.15">
      <c r="A109" t="s">
        <v>345</v>
      </c>
      <c r="B109">
        <v>62</v>
      </c>
    </row>
    <row r="110" spans="1:2" x14ac:dyDescent="0.15">
      <c r="A110" t="s">
        <v>346</v>
      </c>
      <c r="B110">
        <v>63</v>
      </c>
    </row>
    <row r="111" spans="1:2" x14ac:dyDescent="0.15">
      <c r="A111" t="s">
        <v>347</v>
      </c>
      <c r="B111">
        <v>65</v>
      </c>
    </row>
    <row r="112" spans="1:2" x14ac:dyDescent="0.15">
      <c r="A112" t="s">
        <v>348</v>
      </c>
      <c r="B112">
        <v>701</v>
      </c>
    </row>
    <row r="113" spans="1:2" x14ac:dyDescent="0.15">
      <c r="A113" t="s">
        <v>349</v>
      </c>
      <c r="B113">
        <v>702</v>
      </c>
    </row>
    <row r="114" spans="1:2" x14ac:dyDescent="0.15">
      <c r="A114" t="s">
        <v>350</v>
      </c>
      <c r="B114">
        <v>703</v>
      </c>
    </row>
    <row r="115" spans="1:2" x14ac:dyDescent="0.15">
      <c r="A115" t="s">
        <v>351</v>
      </c>
      <c r="B115">
        <v>704</v>
      </c>
    </row>
    <row r="116" spans="1:2" x14ac:dyDescent="0.15">
      <c r="A116" t="s">
        <v>352</v>
      </c>
      <c r="B116">
        <v>705</v>
      </c>
    </row>
    <row r="117" spans="1:2" x14ac:dyDescent="0.15">
      <c r="A117" t="s">
        <v>353</v>
      </c>
      <c r="B117">
        <v>706</v>
      </c>
    </row>
    <row r="118" spans="1:2" x14ac:dyDescent="0.15">
      <c r="A118" t="s">
        <v>354</v>
      </c>
      <c r="B118">
        <v>707</v>
      </c>
    </row>
    <row r="119" spans="1:2" x14ac:dyDescent="0.15">
      <c r="A119" t="s">
        <v>355</v>
      </c>
      <c r="B119">
        <v>708</v>
      </c>
    </row>
    <row r="120" spans="1:2" x14ac:dyDescent="0.15">
      <c r="A120" t="s">
        <v>356</v>
      </c>
      <c r="B120">
        <v>709</v>
      </c>
    </row>
    <row r="121" spans="1:2" x14ac:dyDescent="0.15">
      <c r="A121" t="s">
        <v>357</v>
      </c>
      <c r="B121">
        <v>710</v>
      </c>
    </row>
    <row r="122" spans="1:2" x14ac:dyDescent="0.15">
      <c r="A122" t="s">
        <v>358</v>
      </c>
      <c r="B122">
        <v>711</v>
      </c>
    </row>
    <row r="123" spans="1:2" x14ac:dyDescent="0.15">
      <c r="A123" t="s">
        <v>359</v>
      </c>
      <c r="B123">
        <v>712</v>
      </c>
    </row>
    <row r="124" spans="1:2" x14ac:dyDescent="0.15">
      <c r="A124" t="s">
        <v>360</v>
      </c>
      <c r="B124">
        <v>713</v>
      </c>
    </row>
    <row r="125" spans="1:2" x14ac:dyDescent="0.15">
      <c r="A125" t="s">
        <v>361</v>
      </c>
      <c r="B125">
        <v>714</v>
      </c>
    </row>
    <row r="126" spans="1:2" x14ac:dyDescent="0.15">
      <c r="A126" t="s">
        <v>362</v>
      </c>
      <c r="B126">
        <v>715</v>
      </c>
    </row>
    <row r="127" spans="1:2" x14ac:dyDescent="0.15">
      <c r="A127" t="s">
        <v>363</v>
      </c>
      <c r="B127">
        <v>716</v>
      </c>
    </row>
    <row r="128" spans="1:2" x14ac:dyDescent="0.15">
      <c r="A128" t="s">
        <v>364</v>
      </c>
      <c r="B128">
        <v>717</v>
      </c>
    </row>
    <row r="129" spans="1:2" x14ac:dyDescent="0.15">
      <c r="A129" t="s">
        <v>365</v>
      </c>
      <c r="B129">
        <v>718</v>
      </c>
    </row>
    <row r="130" spans="1:2" x14ac:dyDescent="0.15">
      <c r="A130" t="s">
        <v>366</v>
      </c>
      <c r="B130">
        <v>719</v>
      </c>
    </row>
    <row r="131" spans="1:2" x14ac:dyDescent="0.15">
      <c r="A131" t="s">
        <v>367</v>
      </c>
      <c r="B131">
        <v>720</v>
      </c>
    </row>
    <row r="132" spans="1:2" x14ac:dyDescent="0.15">
      <c r="A132" t="s">
        <v>368</v>
      </c>
      <c r="B132">
        <v>871</v>
      </c>
    </row>
    <row r="133" spans="1:2" x14ac:dyDescent="0.15">
      <c r="A133" t="s">
        <v>369</v>
      </c>
      <c r="B133">
        <v>872</v>
      </c>
    </row>
    <row r="134" spans="1:2" x14ac:dyDescent="0.15">
      <c r="A134" t="s">
        <v>370</v>
      </c>
      <c r="B134">
        <v>873</v>
      </c>
    </row>
    <row r="135" spans="1:2" x14ac:dyDescent="0.15">
      <c r="A135" t="s">
        <v>371</v>
      </c>
      <c r="B135">
        <v>874</v>
      </c>
    </row>
    <row r="136" spans="1:2" x14ac:dyDescent="0.15">
      <c r="A136" t="s">
        <v>372</v>
      </c>
      <c r="B136">
        <v>875</v>
      </c>
    </row>
    <row r="137" spans="1:2" x14ac:dyDescent="0.15">
      <c r="A137" t="s">
        <v>373</v>
      </c>
      <c r="B137">
        <v>876</v>
      </c>
    </row>
    <row r="138" spans="1:2" x14ac:dyDescent="0.15">
      <c r="A138" t="s">
        <v>374</v>
      </c>
      <c r="B138">
        <v>877</v>
      </c>
    </row>
    <row r="139" spans="1:2" x14ac:dyDescent="0.15">
      <c r="A139" t="s">
        <v>375</v>
      </c>
      <c r="B139">
        <v>878</v>
      </c>
    </row>
    <row r="140" spans="1:2" x14ac:dyDescent="0.15">
      <c r="A140" t="s">
        <v>376</v>
      </c>
      <c r="B140">
        <v>879</v>
      </c>
    </row>
    <row r="141" spans="1:2" x14ac:dyDescent="0.15">
      <c r="A141" t="s">
        <v>377</v>
      </c>
      <c r="B141">
        <v>880</v>
      </c>
    </row>
    <row r="142" spans="1:2" x14ac:dyDescent="0.15">
      <c r="A142" t="s">
        <v>378</v>
      </c>
      <c r="B142">
        <v>881</v>
      </c>
    </row>
    <row r="143" spans="1:2" x14ac:dyDescent="0.15">
      <c r="A143" t="s">
        <v>345</v>
      </c>
      <c r="B143">
        <v>882</v>
      </c>
    </row>
    <row r="144" spans="1:2" x14ac:dyDescent="0.15">
      <c r="A144" t="s">
        <v>379</v>
      </c>
      <c r="B144">
        <v>883</v>
      </c>
    </row>
    <row r="145" spans="1:2" x14ac:dyDescent="0.15">
      <c r="A145" t="s">
        <v>380</v>
      </c>
      <c r="B145">
        <v>884</v>
      </c>
    </row>
    <row r="146" spans="1:2" x14ac:dyDescent="0.15">
      <c r="A146" t="s">
        <v>381</v>
      </c>
      <c r="B146">
        <v>885</v>
      </c>
    </row>
    <row r="147" spans="1:2" x14ac:dyDescent="0.15">
      <c r="A147" t="s">
        <v>382</v>
      </c>
      <c r="B147">
        <v>886</v>
      </c>
    </row>
    <row r="148" spans="1:2" x14ac:dyDescent="0.15">
      <c r="A148" t="s">
        <v>383</v>
      </c>
      <c r="B148">
        <v>887</v>
      </c>
    </row>
    <row r="149" spans="1:2" x14ac:dyDescent="0.15">
      <c r="A149" t="s">
        <v>384</v>
      </c>
      <c r="B149">
        <v>888</v>
      </c>
    </row>
    <row r="150" spans="1:2" x14ac:dyDescent="0.15">
      <c r="A150" t="s">
        <v>385</v>
      </c>
      <c r="B150">
        <v>899</v>
      </c>
    </row>
    <row r="151" spans="1:2" x14ac:dyDescent="0.15">
      <c r="A151" t="s">
        <v>386</v>
      </c>
      <c r="B151">
        <v>901</v>
      </c>
    </row>
    <row r="152" spans="1:2" x14ac:dyDescent="0.15">
      <c r="A152" t="s">
        <v>387</v>
      </c>
      <c r="B152">
        <v>902</v>
      </c>
    </row>
    <row r="153" spans="1:2" x14ac:dyDescent="0.15">
      <c r="A153" t="s">
        <v>388</v>
      </c>
      <c r="B153">
        <v>908</v>
      </c>
    </row>
    <row r="154" spans="1:2" x14ac:dyDescent="0.15">
      <c r="A154" t="s">
        <v>389</v>
      </c>
      <c r="B154">
        <v>909</v>
      </c>
    </row>
    <row r="155" spans="1:2" x14ac:dyDescent="0.15">
      <c r="A155" t="s">
        <v>390</v>
      </c>
      <c r="B155">
        <v>911</v>
      </c>
    </row>
    <row r="156" spans="1:2" x14ac:dyDescent="0.15">
      <c r="A156" t="s">
        <v>391</v>
      </c>
      <c r="B156">
        <v>913</v>
      </c>
    </row>
    <row r="157" spans="1:2" x14ac:dyDescent="0.15">
      <c r="A157" t="s">
        <v>392</v>
      </c>
      <c r="B157">
        <v>923</v>
      </c>
    </row>
    <row r="158" spans="1:2" x14ac:dyDescent="0.15">
      <c r="A158" t="s">
        <v>393</v>
      </c>
      <c r="B158">
        <v>999</v>
      </c>
    </row>
    <row r="163" spans="1:2" x14ac:dyDescent="0.15">
      <c r="A163" t="s">
        <v>394</v>
      </c>
      <c r="B163">
        <v>1</v>
      </c>
    </row>
    <row r="164" spans="1:2" x14ac:dyDescent="0.15">
      <c r="A164" t="s">
        <v>395</v>
      </c>
      <c r="B164">
        <v>2</v>
      </c>
    </row>
    <row r="165" spans="1:2" x14ac:dyDescent="0.15">
      <c r="A165" t="s">
        <v>396</v>
      </c>
      <c r="B165">
        <v>3</v>
      </c>
    </row>
    <row r="166" spans="1:2" x14ac:dyDescent="0.15">
      <c r="A166" t="s">
        <v>397</v>
      </c>
      <c r="B166">
        <v>4</v>
      </c>
    </row>
  </sheetData>
  <phoneticPr fontId="3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8"/>
  <sheetViews>
    <sheetView topLeftCell="C58" workbookViewId="0">
      <selection activeCell="E99" sqref="E99"/>
    </sheetView>
  </sheetViews>
  <sheetFormatPr defaultColWidth="9" defaultRowHeight="12.95" customHeight="1" x14ac:dyDescent="0.15"/>
  <cols>
    <col min="1" max="2" width="13.125" style="92" customWidth="1"/>
    <col min="3" max="3" width="9" style="72"/>
    <col min="4" max="5" width="15.375" style="72" customWidth="1"/>
    <col min="6" max="6" width="23.375" style="77" customWidth="1"/>
    <col min="7" max="13" width="15" style="77" customWidth="1"/>
    <col min="14" max="14" width="15" style="79" customWidth="1"/>
    <col min="15" max="16384" width="9" style="72"/>
  </cols>
  <sheetData>
    <row r="1" spans="1:14" ht="15.75" customHeight="1" x14ac:dyDescent="0.15">
      <c r="A1" s="69" t="s">
        <v>398</v>
      </c>
      <c r="B1" s="69" t="s">
        <v>399</v>
      </c>
      <c r="C1" s="70" t="s">
        <v>39</v>
      </c>
      <c r="D1" s="70" t="s">
        <v>400</v>
      </c>
      <c r="E1" s="70" t="s">
        <v>401</v>
      </c>
      <c r="F1" s="71" t="s">
        <v>402</v>
      </c>
      <c r="G1" s="71" t="s">
        <v>403</v>
      </c>
      <c r="H1" s="71"/>
      <c r="I1" s="71"/>
      <c r="J1" s="71"/>
      <c r="K1" s="71"/>
      <c r="L1" s="71"/>
      <c r="M1" s="71"/>
      <c r="N1" s="71" t="s">
        <v>404</v>
      </c>
    </row>
    <row r="2" spans="1:14" ht="12.95" customHeight="1" x14ac:dyDescent="0.15">
      <c r="A2" s="73" t="s">
        <v>405</v>
      </c>
      <c r="B2" s="74" t="s">
        <v>406</v>
      </c>
      <c r="C2" s="75" t="s">
        <v>407</v>
      </c>
      <c r="D2" s="76" t="s">
        <v>408</v>
      </c>
      <c r="E2" s="75"/>
      <c r="F2" s="77">
        <f>業者カード!AI1</f>
        <v>0</v>
      </c>
      <c r="G2" s="78"/>
      <c r="H2" s="78"/>
      <c r="I2" s="78"/>
      <c r="J2" s="78"/>
      <c r="K2" s="78"/>
      <c r="L2" s="78"/>
      <c r="M2" s="78"/>
    </row>
    <row r="3" spans="1:14" ht="12.95" customHeight="1" x14ac:dyDescent="0.15">
      <c r="A3" s="73" t="s">
        <v>409</v>
      </c>
      <c r="B3" s="74"/>
      <c r="C3" s="75" t="s">
        <v>407</v>
      </c>
      <c r="D3" s="76" t="s">
        <v>410</v>
      </c>
      <c r="E3" s="75"/>
      <c r="F3" s="77">
        <f>業者カード!AI2</f>
        <v>6</v>
      </c>
      <c r="G3" s="78"/>
      <c r="H3" s="78"/>
      <c r="I3" s="78"/>
      <c r="J3" s="78"/>
      <c r="K3" s="78"/>
      <c r="L3" s="78"/>
      <c r="M3" s="78"/>
    </row>
    <row r="4" spans="1:14" ht="12.95" customHeight="1" x14ac:dyDescent="0.15">
      <c r="A4" s="73" t="s">
        <v>411</v>
      </c>
      <c r="B4" s="74"/>
      <c r="C4" s="75" t="s">
        <v>412</v>
      </c>
      <c r="D4" s="76" t="s">
        <v>413</v>
      </c>
      <c r="E4" s="75"/>
      <c r="F4" s="77">
        <f>業者カード!AJ2</f>
        <v>2017</v>
      </c>
      <c r="G4" s="78"/>
      <c r="H4" s="78"/>
      <c r="I4" s="78"/>
      <c r="J4" s="78"/>
      <c r="K4" s="78"/>
      <c r="L4" s="78"/>
      <c r="M4" s="78"/>
    </row>
    <row r="5" spans="1:14" ht="12.95" customHeight="1" x14ac:dyDescent="0.15">
      <c r="A5" s="73" t="s">
        <v>414</v>
      </c>
      <c r="B5" s="74"/>
      <c r="C5" s="75" t="s">
        <v>407</v>
      </c>
      <c r="D5" s="76" t="s">
        <v>415</v>
      </c>
      <c r="E5" s="75"/>
      <c r="F5" s="77">
        <f>業者カード!AI3</f>
        <v>184420</v>
      </c>
      <c r="G5" s="78"/>
      <c r="H5" s="78"/>
      <c r="I5" s="78"/>
      <c r="J5" s="78"/>
      <c r="K5" s="78"/>
      <c r="L5" s="78"/>
      <c r="M5" s="78"/>
    </row>
    <row r="6" spans="1:14" s="81" customFormat="1" ht="12.95" customHeight="1" x14ac:dyDescent="0.15">
      <c r="A6" s="80"/>
      <c r="B6" s="80"/>
      <c r="F6" s="79"/>
      <c r="G6" s="79"/>
      <c r="H6" s="79"/>
      <c r="I6" s="79"/>
      <c r="J6" s="79"/>
      <c r="K6" s="79"/>
      <c r="L6" s="79"/>
      <c r="M6" s="79"/>
      <c r="N6" s="79"/>
    </row>
    <row r="7" spans="1:14" s="81" customFormat="1" ht="12.95" customHeight="1" x14ac:dyDescent="0.15">
      <c r="A7" s="74" t="s">
        <v>416</v>
      </c>
      <c r="B7" s="74"/>
      <c r="C7" s="82"/>
      <c r="D7" s="82"/>
      <c r="E7" s="82"/>
      <c r="F7" s="78" t="s">
        <v>402</v>
      </c>
      <c r="G7" s="78" t="s">
        <v>403</v>
      </c>
      <c r="H7" s="78"/>
      <c r="I7" s="78"/>
      <c r="J7" s="78"/>
      <c r="K7" s="78"/>
      <c r="L7" s="78"/>
      <c r="M7" s="78"/>
      <c r="N7" s="78"/>
    </row>
    <row r="8" spans="1:14" s="81" customFormat="1" ht="12.95" customHeight="1" x14ac:dyDescent="0.15">
      <c r="A8" s="74" t="s">
        <v>23</v>
      </c>
      <c r="B8" s="74"/>
      <c r="C8" s="75" t="s">
        <v>417</v>
      </c>
      <c r="D8" s="75" t="s">
        <v>418</v>
      </c>
      <c r="E8" s="75" t="s">
        <v>419</v>
      </c>
      <c r="F8" s="77" t="str">
        <f>IF(業者カード!AB1="","",業者カード!AB1)</f>
        <v/>
      </c>
      <c r="G8" s="78"/>
      <c r="H8" s="78"/>
      <c r="I8" s="78"/>
      <c r="J8" s="78"/>
      <c r="K8" s="78"/>
      <c r="L8" s="78"/>
      <c r="M8" s="78"/>
      <c r="N8" s="79" t="s">
        <v>420</v>
      </c>
    </row>
    <row r="9" spans="1:14" ht="12.95" customHeight="1" x14ac:dyDescent="0.15">
      <c r="A9" s="74" t="s">
        <v>421</v>
      </c>
      <c r="B9" s="74"/>
      <c r="C9" s="75" t="s">
        <v>422</v>
      </c>
      <c r="D9" s="75" t="s">
        <v>423</v>
      </c>
      <c r="E9" s="75"/>
      <c r="F9" s="77">
        <f>業者カード!AH5</f>
        <v>1</v>
      </c>
      <c r="G9" s="78" t="str">
        <f>業者カード!F5</f>
        <v>新規</v>
      </c>
      <c r="H9" s="78"/>
      <c r="I9" s="78"/>
      <c r="J9" s="78"/>
      <c r="K9" s="78"/>
      <c r="L9" s="78"/>
      <c r="M9" s="78"/>
    </row>
    <row r="10" spans="1:14" ht="12.95" customHeight="1" x14ac:dyDescent="0.15">
      <c r="A10" s="74" t="s">
        <v>424</v>
      </c>
      <c r="B10" s="74"/>
      <c r="C10" s="75" t="s">
        <v>425</v>
      </c>
      <c r="D10" s="75" t="s">
        <v>426</v>
      </c>
      <c r="E10" s="75" t="s">
        <v>427</v>
      </c>
      <c r="F10" s="77" t="str">
        <f>業者カード!AI5</f>
        <v/>
      </c>
      <c r="G10" s="78">
        <f>業者カード!T5</f>
        <v>0</v>
      </c>
      <c r="H10" s="78"/>
      <c r="I10" s="78"/>
      <c r="J10" s="78"/>
      <c r="K10" s="78"/>
      <c r="L10" s="78"/>
      <c r="M10" s="78"/>
      <c r="N10" s="79" t="s">
        <v>428</v>
      </c>
    </row>
    <row r="11" spans="1:14" s="81" customFormat="1" ht="12.95" customHeight="1" x14ac:dyDescent="0.15">
      <c r="A11" s="80"/>
      <c r="B11" s="80"/>
      <c r="F11" s="79"/>
      <c r="G11" s="79"/>
      <c r="H11" s="79"/>
      <c r="I11" s="79"/>
      <c r="J11" s="79"/>
      <c r="K11" s="79"/>
      <c r="L11" s="79"/>
      <c r="M11" s="79"/>
      <c r="N11" s="79"/>
    </row>
    <row r="12" spans="1:14" ht="12.95" customHeight="1" x14ac:dyDescent="0.15">
      <c r="A12" s="74" t="s">
        <v>429</v>
      </c>
      <c r="B12" s="74"/>
      <c r="C12" s="82"/>
      <c r="D12" s="82"/>
      <c r="E12" s="82"/>
      <c r="F12" s="78"/>
      <c r="G12" s="78"/>
      <c r="H12" s="78"/>
      <c r="I12" s="78"/>
      <c r="J12" s="78"/>
      <c r="K12" s="78"/>
      <c r="L12" s="78"/>
      <c r="M12" s="78"/>
      <c r="N12" s="78" t="s">
        <v>430</v>
      </c>
    </row>
    <row r="13" spans="1:14" ht="12.95" customHeight="1" x14ac:dyDescent="0.15">
      <c r="A13" s="74" t="s">
        <v>431</v>
      </c>
      <c r="B13" s="74"/>
      <c r="C13" s="75" t="s">
        <v>432</v>
      </c>
      <c r="D13" s="75" t="s">
        <v>433</v>
      </c>
      <c r="E13" s="75"/>
      <c r="F13" s="77" t="str">
        <f>業者カード!AH10</f>
        <v/>
      </c>
      <c r="G13" s="78"/>
      <c r="H13" s="78"/>
      <c r="I13" s="78"/>
      <c r="J13" s="78"/>
      <c r="K13" s="78"/>
      <c r="L13" s="78"/>
      <c r="M13" s="78"/>
      <c r="N13" s="79" t="s">
        <v>434</v>
      </c>
    </row>
    <row r="14" spans="1:14" ht="12.95" customHeight="1" x14ac:dyDescent="0.15">
      <c r="A14" s="74" t="s">
        <v>188</v>
      </c>
      <c r="B14" s="74"/>
      <c r="C14" s="75" t="s">
        <v>425</v>
      </c>
      <c r="D14" s="75" t="s">
        <v>426</v>
      </c>
      <c r="E14" s="75" t="s">
        <v>435</v>
      </c>
      <c r="F14" s="77" t="str">
        <f>IF(業者カード!O10="","",業者カード!AI10 &amp;業者カード!O10&amp;業者カード!AJ10)</f>
        <v/>
      </c>
      <c r="G14" s="78"/>
      <c r="H14" s="78"/>
      <c r="I14" s="78"/>
      <c r="J14" s="78"/>
      <c r="K14" s="78"/>
      <c r="L14" s="78"/>
      <c r="M14" s="78"/>
      <c r="N14" s="79" t="s">
        <v>0</v>
      </c>
    </row>
    <row r="15" spans="1:14" ht="12.95" customHeight="1" x14ac:dyDescent="0.15">
      <c r="A15" s="74" t="s">
        <v>436</v>
      </c>
      <c r="B15" s="74"/>
      <c r="C15" s="75" t="s">
        <v>425</v>
      </c>
      <c r="D15" s="75" t="s">
        <v>426</v>
      </c>
      <c r="E15" s="75" t="s">
        <v>437</v>
      </c>
      <c r="F15" s="77" t="str">
        <f>IF(業者カード!O9="","",業者カード!O9)</f>
        <v/>
      </c>
      <c r="G15" s="78"/>
      <c r="H15" s="78"/>
      <c r="I15" s="78"/>
      <c r="J15" s="78"/>
      <c r="K15" s="78"/>
      <c r="L15" s="78"/>
      <c r="M15" s="78"/>
      <c r="N15" s="79" t="s">
        <v>438</v>
      </c>
    </row>
    <row r="16" spans="1:14" ht="12.95" customHeight="1" x14ac:dyDescent="0.15">
      <c r="A16" s="74" t="s">
        <v>439</v>
      </c>
      <c r="B16" s="74"/>
      <c r="C16" s="75" t="s">
        <v>425</v>
      </c>
      <c r="D16" s="75" t="s">
        <v>426</v>
      </c>
      <c r="E16" s="75" t="s">
        <v>440</v>
      </c>
      <c r="F16" s="77" t="str">
        <f>IF(業者カード!G11="","",業者カード!G11)</f>
        <v/>
      </c>
      <c r="G16" s="78"/>
      <c r="H16" s="78"/>
      <c r="I16" s="78"/>
      <c r="J16" s="78"/>
      <c r="K16" s="78"/>
      <c r="L16" s="78"/>
      <c r="M16" s="78"/>
      <c r="N16" s="79" t="s">
        <v>439</v>
      </c>
    </row>
    <row r="17" spans="1:14" ht="12.95" customHeight="1" x14ac:dyDescent="0.15">
      <c r="A17" s="74" t="s">
        <v>1</v>
      </c>
      <c r="B17" s="74"/>
      <c r="C17" s="75" t="s">
        <v>425</v>
      </c>
      <c r="D17" s="75" t="s">
        <v>426</v>
      </c>
      <c r="E17" s="75" t="s">
        <v>441</v>
      </c>
      <c r="F17" s="77" t="str">
        <f>IF(業者カード!F12="","",業者カード!F12)</f>
        <v/>
      </c>
      <c r="G17" s="78"/>
      <c r="H17" s="78"/>
      <c r="I17" s="78"/>
      <c r="J17" s="78"/>
      <c r="K17" s="78"/>
      <c r="L17" s="78"/>
      <c r="M17" s="78"/>
      <c r="N17" s="79" t="s">
        <v>1</v>
      </c>
    </row>
    <row r="18" spans="1:14" ht="12.95" customHeight="1" x14ac:dyDescent="0.15">
      <c r="A18" s="74" t="s">
        <v>442</v>
      </c>
      <c r="B18" s="74" t="s">
        <v>12</v>
      </c>
      <c r="C18" s="75" t="s">
        <v>425</v>
      </c>
      <c r="D18" s="75" t="s">
        <v>426</v>
      </c>
      <c r="E18" s="75" t="s">
        <v>443</v>
      </c>
      <c r="F18" s="77" t="str">
        <f>IF(業者カード!H14="","",業者カード!H14)</f>
        <v/>
      </c>
      <c r="G18" s="78"/>
      <c r="H18" s="78"/>
      <c r="I18" s="78"/>
      <c r="J18" s="78"/>
      <c r="K18" s="78"/>
      <c r="L18" s="78"/>
      <c r="M18" s="78"/>
      <c r="N18" s="79" t="s">
        <v>12</v>
      </c>
    </row>
    <row r="19" spans="1:14" ht="12.95" customHeight="1" x14ac:dyDescent="0.15">
      <c r="A19" s="74"/>
      <c r="B19" s="74" t="s">
        <v>13</v>
      </c>
      <c r="C19" s="75" t="s">
        <v>444</v>
      </c>
      <c r="D19" s="75" t="s">
        <v>445</v>
      </c>
      <c r="E19" s="75" t="s">
        <v>446</v>
      </c>
      <c r="F19" s="77" t="str">
        <f>IF(業者カード!Q14="","",業者カード!Q14)</f>
        <v/>
      </c>
      <c r="G19" s="78"/>
      <c r="H19" s="78"/>
      <c r="I19" s="78"/>
      <c r="J19" s="78"/>
      <c r="K19" s="78"/>
      <c r="L19" s="78"/>
      <c r="M19" s="78"/>
      <c r="N19" s="79" t="s">
        <v>13</v>
      </c>
    </row>
    <row r="20" spans="1:14" ht="12.95" customHeight="1" x14ac:dyDescent="0.15">
      <c r="A20" s="74"/>
      <c r="B20" s="74" t="s">
        <v>447</v>
      </c>
      <c r="C20" s="75" t="s">
        <v>444</v>
      </c>
      <c r="D20" s="75" t="s">
        <v>445</v>
      </c>
      <c r="E20" s="75" t="s">
        <v>448</v>
      </c>
      <c r="F20" s="77" t="str">
        <f>IF(業者カード!Q13="","",業者カード!Q13)</f>
        <v/>
      </c>
      <c r="G20" s="78"/>
      <c r="H20" s="78"/>
      <c r="I20" s="78"/>
      <c r="J20" s="78"/>
      <c r="K20" s="78"/>
      <c r="L20" s="78"/>
      <c r="M20" s="78"/>
      <c r="N20" s="79" t="s">
        <v>449</v>
      </c>
    </row>
    <row r="21" spans="1:14" ht="12.95" customHeight="1" x14ac:dyDescent="0.15">
      <c r="A21" s="74" t="s">
        <v>2</v>
      </c>
      <c r="B21" s="74"/>
      <c r="C21" s="75" t="s">
        <v>444</v>
      </c>
      <c r="D21" s="75" t="s">
        <v>445</v>
      </c>
      <c r="E21" s="75" t="s">
        <v>450</v>
      </c>
      <c r="F21" s="77" t="str">
        <f>IF(業者カード!F15="","",業者カード!F15)</f>
        <v/>
      </c>
      <c r="G21" s="78"/>
      <c r="H21" s="78"/>
      <c r="I21" s="78"/>
      <c r="J21" s="78"/>
      <c r="K21" s="78"/>
      <c r="L21" s="78"/>
      <c r="M21" s="78"/>
      <c r="N21" s="79" t="s">
        <v>2</v>
      </c>
    </row>
    <row r="22" spans="1:14" ht="12.95" customHeight="1" x14ac:dyDescent="0.15">
      <c r="A22" s="74" t="s">
        <v>451</v>
      </c>
      <c r="B22" s="74"/>
      <c r="C22" s="75" t="s">
        <v>444</v>
      </c>
      <c r="D22" s="75" t="s">
        <v>445</v>
      </c>
      <c r="E22" s="75" t="s">
        <v>452</v>
      </c>
      <c r="F22" s="77" t="str">
        <f>IF(業者カード!T15="","",業者カード!T15)</f>
        <v/>
      </c>
      <c r="G22" s="78"/>
      <c r="H22" s="78"/>
      <c r="I22" s="78"/>
      <c r="J22" s="78"/>
      <c r="K22" s="78"/>
      <c r="L22" s="78"/>
      <c r="M22" s="78"/>
      <c r="N22" s="79" t="s">
        <v>451</v>
      </c>
    </row>
    <row r="23" spans="1:14" ht="12.95" customHeight="1" x14ac:dyDescent="0.15">
      <c r="A23" s="74" t="s">
        <v>453</v>
      </c>
      <c r="B23" s="74"/>
      <c r="C23" s="75" t="s">
        <v>444</v>
      </c>
      <c r="D23" s="75" t="s">
        <v>445</v>
      </c>
      <c r="E23" s="75" t="s">
        <v>454</v>
      </c>
      <c r="F23" s="77" t="str">
        <f>IF(業者カード!F16="","",業者カード!F16)</f>
        <v/>
      </c>
      <c r="G23" s="78"/>
      <c r="H23" s="78"/>
      <c r="I23" s="78"/>
      <c r="J23" s="78"/>
      <c r="K23" s="78"/>
      <c r="L23" s="78"/>
      <c r="M23" s="78"/>
      <c r="N23" s="79" t="s">
        <v>455</v>
      </c>
    </row>
    <row r="24" spans="1:14" s="81" customFormat="1" ht="12.95" customHeight="1" x14ac:dyDescent="0.15">
      <c r="A24" s="80"/>
      <c r="B24" s="80"/>
      <c r="F24" s="79"/>
      <c r="G24" s="79"/>
      <c r="H24" s="79"/>
      <c r="I24" s="79"/>
      <c r="J24" s="79"/>
      <c r="K24" s="79"/>
      <c r="L24" s="79"/>
      <c r="M24" s="79"/>
      <c r="N24" s="79"/>
    </row>
    <row r="25" spans="1:14" ht="12.95" customHeight="1" x14ac:dyDescent="0.15">
      <c r="A25" s="74" t="s">
        <v>456</v>
      </c>
      <c r="B25" s="74"/>
      <c r="C25" s="82"/>
      <c r="D25" s="82"/>
      <c r="E25" s="82"/>
      <c r="F25" s="78"/>
      <c r="G25" s="78"/>
      <c r="H25" s="78"/>
      <c r="I25" s="78"/>
      <c r="J25" s="78"/>
      <c r="K25" s="78"/>
      <c r="L25" s="78"/>
      <c r="M25" s="78"/>
      <c r="N25" s="78" t="s">
        <v>457</v>
      </c>
    </row>
    <row r="26" spans="1:14" ht="12.95" customHeight="1" x14ac:dyDescent="0.15">
      <c r="A26" s="74" t="s">
        <v>14</v>
      </c>
      <c r="B26" s="74"/>
      <c r="C26" s="75" t="s">
        <v>444</v>
      </c>
      <c r="D26" s="75" t="s">
        <v>445</v>
      </c>
      <c r="E26" s="75" t="s">
        <v>458</v>
      </c>
      <c r="F26" s="77" t="str">
        <f>IF(業者カード!F21="","",業者カード!F21)</f>
        <v/>
      </c>
      <c r="G26" s="78"/>
      <c r="H26" s="78"/>
      <c r="I26" s="78"/>
      <c r="J26" s="78"/>
      <c r="K26" s="78"/>
      <c r="L26" s="78"/>
      <c r="M26" s="78"/>
      <c r="N26" s="79" t="s">
        <v>14</v>
      </c>
    </row>
    <row r="27" spans="1:14" ht="12.95" customHeight="1" x14ac:dyDescent="0.15">
      <c r="A27" s="74" t="s">
        <v>459</v>
      </c>
      <c r="B27" s="74"/>
      <c r="C27" s="75" t="s">
        <v>444</v>
      </c>
      <c r="D27" s="75" t="s">
        <v>445</v>
      </c>
      <c r="E27" s="75" t="s">
        <v>460</v>
      </c>
      <c r="F27" s="77" t="str">
        <f>IF(業者カード!F20="","",業者カード!F20)</f>
        <v/>
      </c>
      <c r="G27" s="78"/>
      <c r="H27" s="78"/>
      <c r="I27" s="78"/>
      <c r="J27" s="78"/>
      <c r="K27" s="78"/>
      <c r="L27" s="78"/>
      <c r="M27" s="78"/>
      <c r="N27" s="79" t="s">
        <v>447</v>
      </c>
    </row>
    <row r="28" spans="1:14" ht="12.95" customHeight="1" x14ac:dyDescent="0.15">
      <c r="A28" s="74" t="s">
        <v>439</v>
      </c>
      <c r="B28" s="74"/>
      <c r="C28" s="75" t="s">
        <v>444</v>
      </c>
      <c r="D28" s="75" t="s">
        <v>445</v>
      </c>
      <c r="E28" s="75" t="s">
        <v>461</v>
      </c>
      <c r="F28" s="77" t="str">
        <f>IF(業者カード!G22="","",業者カード!G22)</f>
        <v/>
      </c>
      <c r="G28" s="78"/>
      <c r="H28" s="78"/>
      <c r="I28" s="78"/>
      <c r="J28" s="78"/>
      <c r="K28" s="78"/>
      <c r="L28" s="78"/>
      <c r="M28" s="78"/>
      <c r="N28" s="79" t="s">
        <v>439</v>
      </c>
    </row>
    <row r="29" spans="1:14" ht="12.95" customHeight="1" x14ac:dyDescent="0.15">
      <c r="A29" s="74" t="s">
        <v>1</v>
      </c>
      <c r="B29" s="74"/>
      <c r="C29" s="75" t="s">
        <v>444</v>
      </c>
      <c r="D29" s="75" t="s">
        <v>445</v>
      </c>
      <c r="E29" s="75" t="s">
        <v>462</v>
      </c>
      <c r="F29" s="77" t="str">
        <f>IF(業者カード!F23="","",業者カード!F23)</f>
        <v/>
      </c>
      <c r="G29" s="78"/>
      <c r="H29" s="78"/>
      <c r="I29" s="78"/>
      <c r="J29" s="78"/>
      <c r="K29" s="78"/>
      <c r="L29" s="78"/>
      <c r="M29" s="78"/>
      <c r="N29" s="79" t="s">
        <v>1</v>
      </c>
    </row>
    <row r="30" spans="1:14" ht="12.95" customHeight="1" x14ac:dyDescent="0.15">
      <c r="A30" s="74" t="s">
        <v>442</v>
      </c>
      <c r="B30" s="74" t="s">
        <v>12</v>
      </c>
      <c r="C30" s="75" t="s">
        <v>444</v>
      </c>
      <c r="D30" s="75" t="s">
        <v>445</v>
      </c>
      <c r="E30" s="75" t="s">
        <v>463</v>
      </c>
      <c r="F30" s="77" t="str">
        <f>IF(業者カード!H25="","",業者カード!H25)</f>
        <v/>
      </c>
      <c r="G30" s="78"/>
      <c r="H30" s="78"/>
      <c r="I30" s="78"/>
      <c r="J30" s="78"/>
      <c r="K30" s="78"/>
      <c r="L30" s="78"/>
      <c r="M30" s="78"/>
      <c r="N30" s="79" t="s">
        <v>12</v>
      </c>
    </row>
    <row r="31" spans="1:14" ht="12.95" customHeight="1" x14ac:dyDescent="0.15">
      <c r="A31" s="74"/>
      <c r="B31" s="74" t="s">
        <v>13</v>
      </c>
      <c r="C31" s="75" t="s">
        <v>444</v>
      </c>
      <c r="D31" s="75" t="s">
        <v>445</v>
      </c>
      <c r="E31" s="75" t="s">
        <v>464</v>
      </c>
      <c r="F31" s="77" t="str">
        <f>IF(業者カード!Q25="","",業者カード!Q25)</f>
        <v/>
      </c>
      <c r="G31" s="78"/>
      <c r="H31" s="78"/>
      <c r="I31" s="78"/>
      <c r="J31" s="78"/>
      <c r="K31" s="78"/>
      <c r="L31" s="78"/>
      <c r="M31" s="78"/>
      <c r="N31" s="79" t="s">
        <v>13</v>
      </c>
    </row>
    <row r="32" spans="1:14" ht="12.95" customHeight="1" x14ac:dyDescent="0.15">
      <c r="A32" s="74"/>
      <c r="B32" s="74" t="s">
        <v>447</v>
      </c>
      <c r="C32" s="75" t="s">
        <v>444</v>
      </c>
      <c r="D32" s="75" t="s">
        <v>445</v>
      </c>
      <c r="E32" s="75" t="s">
        <v>465</v>
      </c>
      <c r="F32" s="77" t="str">
        <f>IF(業者カード!Q24="","",業者カード!Q24)</f>
        <v/>
      </c>
      <c r="G32" s="78"/>
      <c r="H32" s="78"/>
      <c r="I32" s="78"/>
      <c r="J32" s="78"/>
      <c r="K32" s="78"/>
      <c r="L32" s="78"/>
      <c r="M32" s="78"/>
      <c r="N32" s="79" t="s">
        <v>449</v>
      </c>
    </row>
    <row r="33" spans="1:14" ht="12.95" customHeight="1" x14ac:dyDescent="0.15">
      <c r="A33" s="74" t="s">
        <v>2</v>
      </c>
      <c r="B33" s="74"/>
      <c r="C33" s="75" t="s">
        <v>444</v>
      </c>
      <c r="D33" s="75" t="s">
        <v>445</v>
      </c>
      <c r="E33" s="75" t="s">
        <v>466</v>
      </c>
      <c r="F33" s="77" t="str">
        <f>IF(業者カード!F26="","",業者カード!F26)</f>
        <v/>
      </c>
      <c r="G33" s="78"/>
      <c r="H33" s="78"/>
      <c r="I33" s="78"/>
      <c r="J33" s="78"/>
      <c r="K33" s="78"/>
      <c r="L33" s="78"/>
      <c r="M33" s="78"/>
      <c r="N33" s="79" t="s">
        <v>2</v>
      </c>
    </row>
    <row r="34" spans="1:14" ht="12.95" customHeight="1" x14ac:dyDescent="0.15">
      <c r="A34" s="74" t="s">
        <v>451</v>
      </c>
      <c r="B34" s="74"/>
      <c r="C34" s="75" t="s">
        <v>444</v>
      </c>
      <c r="D34" s="75" t="s">
        <v>445</v>
      </c>
      <c r="E34" s="75" t="s">
        <v>467</v>
      </c>
      <c r="F34" s="77" t="str">
        <f>IF(業者カード!T26="","",業者カード!T26)</f>
        <v/>
      </c>
      <c r="G34" s="78"/>
      <c r="H34" s="78"/>
      <c r="I34" s="78"/>
      <c r="J34" s="78"/>
      <c r="K34" s="78"/>
      <c r="L34" s="78"/>
      <c r="M34" s="78"/>
      <c r="N34" s="79" t="s">
        <v>451</v>
      </c>
    </row>
    <row r="35" spans="1:14" ht="12.95" customHeight="1" x14ac:dyDescent="0.15">
      <c r="A35" s="74" t="s">
        <v>453</v>
      </c>
      <c r="B35" s="74"/>
      <c r="C35" s="75" t="s">
        <v>444</v>
      </c>
      <c r="D35" s="75" t="s">
        <v>445</v>
      </c>
      <c r="E35" s="75" t="s">
        <v>468</v>
      </c>
      <c r="F35" s="77" t="str">
        <f>IF(業者カード!F27="","",業者カード!F27)</f>
        <v/>
      </c>
      <c r="G35" s="78"/>
      <c r="H35" s="78"/>
      <c r="I35" s="78"/>
      <c r="J35" s="78"/>
      <c r="K35" s="78"/>
      <c r="L35" s="78"/>
      <c r="M35" s="78"/>
      <c r="N35" s="79" t="s">
        <v>455</v>
      </c>
    </row>
    <row r="36" spans="1:14" s="81" customFormat="1" ht="12.95" customHeight="1" x14ac:dyDescent="0.15">
      <c r="A36" s="80"/>
      <c r="B36" s="80"/>
      <c r="F36" s="79"/>
      <c r="G36" s="79"/>
      <c r="H36" s="79"/>
      <c r="I36" s="79"/>
      <c r="J36" s="79"/>
      <c r="K36" s="79"/>
      <c r="L36" s="79"/>
      <c r="M36" s="79"/>
      <c r="N36" s="79"/>
    </row>
    <row r="37" spans="1:14" s="81" customFormat="1" ht="12.95" customHeight="1" x14ac:dyDescent="0.15">
      <c r="A37" s="74"/>
      <c r="B37" s="74"/>
      <c r="C37" s="82"/>
      <c r="D37" s="82"/>
      <c r="E37" s="82"/>
      <c r="F37" s="78"/>
      <c r="G37" s="78"/>
      <c r="H37" s="78"/>
      <c r="I37" s="78"/>
      <c r="J37" s="78"/>
      <c r="K37" s="78"/>
      <c r="L37" s="78"/>
      <c r="M37" s="78"/>
      <c r="N37" s="78" t="s">
        <v>430</v>
      </c>
    </row>
    <row r="38" spans="1:14" ht="12.95" customHeight="1" x14ac:dyDescent="0.15">
      <c r="A38" s="74" t="s">
        <v>469</v>
      </c>
      <c r="B38" s="74"/>
      <c r="C38" s="75" t="s">
        <v>444</v>
      </c>
      <c r="D38" s="75" t="s">
        <v>445</v>
      </c>
      <c r="E38" s="75" t="s">
        <v>470</v>
      </c>
      <c r="F38" s="77" t="str">
        <f>IF(業者カード!F30="","",業者カード!F30)</f>
        <v/>
      </c>
      <c r="G38" s="78"/>
      <c r="H38" s="78"/>
      <c r="I38" s="78"/>
      <c r="J38" s="78"/>
      <c r="K38" s="78"/>
      <c r="L38" s="78"/>
      <c r="M38" s="78"/>
      <c r="N38" s="79" t="s">
        <v>469</v>
      </c>
    </row>
    <row r="39" spans="1:14" ht="12.95" customHeight="1" x14ac:dyDescent="0.15">
      <c r="A39" s="74" t="s">
        <v>471</v>
      </c>
      <c r="B39" s="74"/>
      <c r="C39" s="75" t="s">
        <v>444</v>
      </c>
      <c r="D39" s="75" t="s">
        <v>445</v>
      </c>
      <c r="E39" s="75" t="s">
        <v>472</v>
      </c>
      <c r="F39" s="77" t="str">
        <f>IF(業者カード!W30="","",業者カード!W30)</f>
        <v/>
      </c>
      <c r="G39" s="78"/>
      <c r="H39" s="78"/>
      <c r="I39" s="78"/>
      <c r="J39" s="78"/>
      <c r="K39" s="78"/>
      <c r="L39" s="78"/>
      <c r="M39" s="78"/>
      <c r="N39" s="79" t="s">
        <v>471</v>
      </c>
    </row>
    <row r="40" spans="1:14" ht="12.95" customHeight="1" x14ac:dyDescent="0.15">
      <c r="A40" s="74" t="s">
        <v>473</v>
      </c>
      <c r="B40" s="74"/>
      <c r="C40" s="75" t="s">
        <v>444</v>
      </c>
      <c r="D40" s="75" t="s">
        <v>445</v>
      </c>
      <c r="E40" s="75" t="s">
        <v>474</v>
      </c>
      <c r="F40" s="77" t="str">
        <f>IF(業者カード!F31="","",業者カード!F31)</f>
        <v/>
      </c>
      <c r="G40" s="78"/>
      <c r="H40" s="78"/>
      <c r="I40" s="78"/>
      <c r="J40" s="78"/>
      <c r="K40" s="78"/>
      <c r="L40" s="78"/>
      <c r="M40" s="78"/>
      <c r="N40" s="79" t="s">
        <v>475</v>
      </c>
    </row>
    <row r="41" spans="1:14" ht="12.95" customHeight="1" x14ac:dyDescent="0.15">
      <c r="A41" s="74" t="s">
        <v>476</v>
      </c>
      <c r="B41" s="74"/>
      <c r="C41" s="75" t="s">
        <v>444</v>
      </c>
      <c r="D41" s="75" t="s">
        <v>445</v>
      </c>
      <c r="E41" s="75" t="s">
        <v>477</v>
      </c>
      <c r="F41" s="77" t="str">
        <f>IF(業者カード!U31="","",業者カード!U31)</f>
        <v/>
      </c>
      <c r="G41" s="78"/>
      <c r="H41" s="78"/>
      <c r="I41" s="78"/>
      <c r="J41" s="78"/>
      <c r="K41" s="78"/>
      <c r="L41" s="78"/>
      <c r="M41" s="78"/>
      <c r="N41" s="79" t="s">
        <v>478</v>
      </c>
    </row>
    <row r="42" spans="1:14" ht="12.95" customHeight="1" x14ac:dyDescent="0.15">
      <c r="A42" s="74" t="s">
        <v>479</v>
      </c>
      <c r="B42" s="74"/>
      <c r="C42" s="75" t="s">
        <v>444</v>
      </c>
      <c r="D42" s="75" t="s">
        <v>445</v>
      </c>
      <c r="E42" s="75" t="s">
        <v>480</v>
      </c>
      <c r="F42" s="77" t="str">
        <f>IF(業者カード!AC31="","",業者カード!AC31)</f>
        <v/>
      </c>
      <c r="G42" s="78"/>
      <c r="H42" s="78"/>
      <c r="I42" s="78"/>
      <c r="J42" s="78"/>
      <c r="K42" s="78"/>
      <c r="L42" s="78"/>
      <c r="M42" s="78"/>
      <c r="N42" s="79" t="s">
        <v>481</v>
      </c>
    </row>
    <row r="43" spans="1:14" s="81" customFormat="1" ht="12.95" customHeight="1" x14ac:dyDescent="0.15">
      <c r="A43" s="80"/>
      <c r="B43" s="80"/>
      <c r="F43" s="79"/>
      <c r="G43" s="79"/>
      <c r="H43" s="79"/>
      <c r="I43" s="79"/>
      <c r="J43" s="79"/>
      <c r="K43" s="79"/>
      <c r="L43" s="79"/>
      <c r="M43" s="79"/>
      <c r="N43" s="79"/>
    </row>
    <row r="44" spans="1:14" ht="12.95" customHeight="1" x14ac:dyDescent="0.15">
      <c r="A44" s="73" t="s">
        <v>86</v>
      </c>
      <c r="B44" s="74"/>
      <c r="C44" s="82"/>
      <c r="D44" s="82"/>
      <c r="E44" s="82"/>
      <c r="F44" s="78"/>
      <c r="G44" s="78"/>
      <c r="H44" s="78"/>
      <c r="I44" s="78"/>
      <c r="J44" s="78"/>
      <c r="K44" s="78"/>
      <c r="L44" s="78"/>
      <c r="M44" s="78"/>
      <c r="N44" s="78" t="s">
        <v>482</v>
      </c>
    </row>
    <row r="45" spans="1:14" ht="12.95" customHeight="1" x14ac:dyDescent="0.15">
      <c r="A45" s="74" t="s">
        <v>30</v>
      </c>
      <c r="B45" s="74"/>
      <c r="C45" s="75" t="s">
        <v>483</v>
      </c>
      <c r="D45" s="75" t="s">
        <v>484</v>
      </c>
      <c r="E45" s="75" t="s">
        <v>485</v>
      </c>
      <c r="F45" s="77" t="str">
        <f>IF(業者カード!H36="","",業者カード!H36)</f>
        <v/>
      </c>
      <c r="G45" s="78"/>
      <c r="H45" s="78"/>
      <c r="I45" s="78"/>
      <c r="J45" s="78"/>
      <c r="K45" s="78"/>
      <c r="L45" s="78"/>
      <c r="M45" s="78"/>
      <c r="N45" s="79" t="s">
        <v>30</v>
      </c>
    </row>
    <row r="46" spans="1:14" ht="12.95" customHeight="1" x14ac:dyDescent="0.15">
      <c r="A46" s="74" t="s">
        <v>13</v>
      </c>
      <c r="B46" s="74"/>
      <c r="C46" s="75" t="s">
        <v>444</v>
      </c>
      <c r="D46" s="75" t="s">
        <v>445</v>
      </c>
      <c r="E46" s="75" t="s">
        <v>486</v>
      </c>
      <c r="F46" s="77" t="str">
        <f>IF(業者カード!Q36="","",業者カード!Q36)</f>
        <v/>
      </c>
      <c r="G46" s="78"/>
      <c r="H46" s="78"/>
      <c r="I46" s="78"/>
      <c r="J46" s="78"/>
      <c r="K46" s="78"/>
      <c r="L46" s="78"/>
      <c r="M46" s="78"/>
      <c r="N46" s="79" t="s">
        <v>13</v>
      </c>
    </row>
    <row r="47" spans="1:14" ht="12.95" customHeight="1" x14ac:dyDescent="0.15">
      <c r="A47" s="74" t="s">
        <v>459</v>
      </c>
      <c r="B47" s="74"/>
      <c r="C47" s="75" t="s">
        <v>444</v>
      </c>
      <c r="D47" s="75" t="s">
        <v>445</v>
      </c>
      <c r="E47" s="75" t="s">
        <v>487</v>
      </c>
      <c r="F47" s="77" t="str">
        <f>IF(業者カード!Q35="","",業者カード!Q35)</f>
        <v/>
      </c>
      <c r="G47" s="78"/>
      <c r="H47" s="78"/>
      <c r="I47" s="78"/>
      <c r="J47" s="78"/>
      <c r="K47" s="78"/>
      <c r="L47" s="78"/>
      <c r="M47" s="78"/>
      <c r="N47" s="79" t="s">
        <v>447</v>
      </c>
    </row>
    <row r="48" spans="1:14" ht="12.95" customHeight="1" x14ac:dyDescent="0.15">
      <c r="A48" s="74" t="s">
        <v>2</v>
      </c>
      <c r="B48" s="74"/>
      <c r="C48" s="75" t="s">
        <v>444</v>
      </c>
      <c r="D48" s="75" t="s">
        <v>445</v>
      </c>
      <c r="E48" s="75" t="s">
        <v>488</v>
      </c>
      <c r="F48" s="77" t="str">
        <f>IF(業者カード!F37="","",業者カード!F37)</f>
        <v/>
      </c>
      <c r="G48" s="78"/>
      <c r="H48" s="78"/>
      <c r="I48" s="78"/>
      <c r="J48" s="78"/>
      <c r="K48" s="78"/>
      <c r="L48" s="78"/>
      <c r="M48" s="78"/>
      <c r="N48" s="79" t="s">
        <v>2</v>
      </c>
    </row>
    <row r="49" spans="1:14" ht="12.95" customHeight="1" x14ac:dyDescent="0.15">
      <c r="A49" s="74" t="s">
        <v>451</v>
      </c>
      <c r="B49" s="74"/>
      <c r="C49" s="75" t="s">
        <v>444</v>
      </c>
      <c r="D49" s="75" t="s">
        <v>445</v>
      </c>
      <c r="E49" s="75" t="s">
        <v>489</v>
      </c>
      <c r="F49" s="77" t="str">
        <f>IF(業者カード!T37="","",業者カード!T37)</f>
        <v/>
      </c>
      <c r="G49" s="78"/>
      <c r="H49" s="78"/>
      <c r="I49" s="78"/>
      <c r="J49" s="78"/>
      <c r="K49" s="78"/>
      <c r="L49" s="78"/>
      <c r="M49" s="78"/>
      <c r="N49" s="79" t="s">
        <v>451</v>
      </c>
    </row>
    <row r="50" spans="1:14" ht="12.95" customHeight="1" x14ac:dyDescent="0.15">
      <c r="A50" s="74" t="s">
        <v>453</v>
      </c>
      <c r="B50" s="74"/>
      <c r="C50" s="75" t="s">
        <v>444</v>
      </c>
      <c r="D50" s="75" t="s">
        <v>445</v>
      </c>
      <c r="E50" s="75" t="s">
        <v>490</v>
      </c>
      <c r="F50" s="77" t="str">
        <f>IF(業者カード!F38="","",業者カード!F38)</f>
        <v/>
      </c>
      <c r="G50" s="78"/>
      <c r="H50" s="78"/>
      <c r="I50" s="78"/>
      <c r="J50" s="78"/>
      <c r="K50" s="78"/>
      <c r="L50" s="78"/>
      <c r="M50" s="78"/>
      <c r="N50" s="79" t="s">
        <v>455</v>
      </c>
    </row>
    <row r="51" spans="1:14" s="81" customFormat="1" ht="12.95" customHeight="1" x14ac:dyDescent="0.15">
      <c r="A51" s="80"/>
      <c r="B51" s="80"/>
      <c r="F51" s="79"/>
      <c r="G51" s="79"/>
      <c r="H51" s="79"/>
      <c r="I51" s="79"/>
      <c r="J51" s="79"/>
      <c r="K51" s="79"/>
      <c r="L51" s="79"/>
      <c r="M51" s="79"/>
      <c r="N51" s="79"/>
    </row>
    <row r="52" spans="1:14" s="81" customFormat="1" ht="12.95" customHeight="1" x14ac:dyDescent="0.15">
      <c r="A52" s="80"/>
      <c r="B52" s="80"/>
      <c r="F52" s="79"/>
      <c r="G52" s="79"/>
      <c r="H52" s="79"/>
      <c r="I52" s="79"/>
      <c r="J52" s="79"/>
      <c r="K52" s="79"/>
      <c r="L52" s="79"/>
      <c r="M52" s="79"/>
      <c r="N52" s="79"/>
    </row>
    <row r="53" spans="1:14" s="81" customFormat="1" ht="12.95" customHeight="1" x14ac:dyDescent="0.15">
      <c r="A53" s="80"/>
      <c r="B53" s="80"/>
      <c r="F53" s="79"/>
      <c r="G53" s="79"/>
      <c r="H53" s="79"/>
      <c r="I53" s="79"/>
      <c r="J53" s="79"/>
      <c r="K53" s="79"/>
      <c r="L53" s="79"/>
      <c r="M53" s="79"/>
      <c r="N53" s="79"/>
    </row>
    <row r="54" spans="1:14" s="81" customFormat="1" ht="12.95" customHeight="1" x14ac:dyDescent="0.15">
      <c r="A54" s="80"/>
      <c r="B54" s="80"/>
      <c r="F54" s="79"/>
      <c r="G54" s="79"/>
      <c r="H54" s="79"/>
      <c r="I54" s="79"/>
      <c r="J54" s="79"/>
      <c r="K54" s="79"/>
      <c r="L54" s="79"/>
      <c r="M54" s="79"/>
      <c r="N54" s="79"/>
    </row>
    <row r="55" spans="1:14" ht="12.95" customHeight="1" x14ac:dyDescent="0.15">
      <c r="A55" s="74" t="s">
        <v>491</v>
      </c>
      <c r="B55" s="74"/>
      <c r="C55" s="82"/>
      <c r="D55" s="82"/>
      <c r="E55" s="82"/>
      <c r="F55" s="78" t="s">
        <v>402</v>
      </c>
      <c r="G55" s="78" t="s">
        <v>403</v>
      </c>
      <c r="H55" s="78"/>
      <c r="I55" s="78"/>
      <c r="J55" s="78"/>
      <c r="K55" s="78"/>
      <c r="L55" s="78"/>
      <c r="M55" s="78"/>
      <c r="N55" s="78" t="s">
        <v>492</v>
      </c>
    </row>
    <row r="56" spans="1:14" ht="12.95" customHeight="1" x14ac:dyDescent="0.15">
      <c r="A56" s="74" t="s">
        <v>493</v>
      </c>
      <c r="B56" s="74"/>
      <c r="C56" s="75" t="s">
        <v>417</v>
      </c>
      <c r="D56" s="75" t="s">
        <v>494</v>
      </c>
      <c r="E56" s="75" t="s">
        <v>495</v>
      </c>
      <c r="F56" s="77" t="str">
        <f>IF(業者カード!AH48="","",業者カード!AH48)</f>
        <v/>
      </c>
      <c r="G56" s="78">
        <f>業者カード!G48</f>
        <v>0</v>
      </c>
      <c r="H56" s="78"/>
      <c r="I56" s="78"/>
      <c r="J56" s="78"/>
      <c r="K56" s="78"/>
      <c r="L56" s="78"/>
      <c r="M56" s="78"/>
      <c r="N56" s="79" t="s">
        <v>496</v>
      </c>
    </row>
    <row r="57" spans="1:14" ht="12.95" customHeight="1" x14ac:dyDescent="0.15">
      <c r="A57" s="74" t="s">
        <v>497</v>
      </c>
      <c r="B57" s="74"/>
      <c r="C57" s="75" t="s">
        <v>425</v>
      </c>
      <c r="D57" s="75" t="s">
        <v>498</v>
      </c>
      <c r="E57" s="75" t="s">
        <v>499</v>
      </c>
      <c r="F57" s="77" t="str">
        <f>IF(業者カード!T48="","",業者カード!T48)</f>
        <v/>
      </c>
      <c r="G57" s="78"/>
      <c r="H57" s="78"/>
      <c r="I57" s="78"/>
      <c r="J57" s="78"/>
      <c r="K57" s="78"/>
      <c r="L57" s="78"/>
      <c r="M57" s="78"/>
      <c r="N57" s="79" t="s">
        <v>500</v>
      </c>
    </row>
    <row r="58" spans="1:14" ht="12.95" customHeight="1" x14ac:dyDescent="0.15">
      <c r="A58" s="74" t="s">
        <v>501</v>
      </c>
      <c r="B58" s="74"/>
      <c r="C58" s="75" t="s">
        <v>425</v>
      </c>
      <c r="D58" s="75" t="s">
        <v>498</v>
      </c>
      <c r="E58" s="75" t="s">
        <v>502</v>
      </c>
      <c r="F58" s="77" t="str">
        <f>IF(業者カード!AB48="","",業者カード!AB48)</f>
        <v/>
      </c>
      <c r="G58" s="78"/>
      <c r="H58" s="78"/>
      <c r="I58" s="78"/>
      <c r="J58" s="78"/>
      <c r="K58" s="78"/>
      <c r="L58" s="78"/>
      <c r="M58" s="78"/>
      <c r="N58" s="79" t="s">
        <v>503</v>
      </c>
    </row>
    <row r="59" spans="1:14" ht="12.95" customHeight="1" x14ac:dyDescent="0.15">
      <c r="A59" s="74" t="s">
        <v>504</v>
      </c>
      <c r="B59" s="74"/>
      <c r="C59" s="75" t="s">
        <v>425</v>
      </c>
      <c r="D59" s="75" t="s">
        <v>498</v>
      </c>
      <c r="E59" s="75"/>
      <c r="F59" s="77" t="str">
        <f>IF(業者カード!AH49="","",業者カード!AH49)</f>
        <v/>
      </c>
      <c r="G59" s="78">
        <f>業者カード!G49</f>
        <v>0</v>
      </c>
      <c r="H59" s="78"/>
      <c r="I59" s="78"/>
      <c r="J59" s="78"/>
      <c r="K59" s="78"/>
      <c r="L59" s="78"/>
      <c r="M59" s="78"/>
      <c r="N59" s="83" t="s">
        <v>505</v>
      </c>
    </row>
    <row r="60" spans="1:14" ht="12.95" customHeight="1" x14ac:dyDescent="0.15">
      <c r="A60" s="74" t="s">
        <v>497</v>
      </c>
      <c r="B60" s="74"/>
      <c r="C60" s="75" t="s">
        <v>425</v>
      </c>
      <c r="D60" s="75" t="s">
        <v>498</v>
      </c>
      <c r="E60" s="75"/>
      <c r="F60" s="77" t="str">
        <f>IF(業者カード!T49="","",業者カード!T49)</f>
        <v/>
      </c>
      <c r="G60" s="78"/>
      <c r="H60" s="78"/>
      <c r="I60" s="78"/>
      <c r="J60" s="78"/>
      <c r="K60" s="78"/>
      <c r="L60" s="78"/>
      <c r="M60" s="78"/>
      <c r="N60" s="83" t="s">
        <v>505</v>
      </c>
    </row>
    <row r="61" spans="1:14" ht="12.95" customHeight="1" x14ac:dyDescent="0.15">
      <c r="A61" s="74" t="s">
        <v>501</v>
      </c>
      <c r="B61" s="74"/>
      <c r="C61" s="75" t="s">
        <v>425</v>
      </c>
      <c r="D61" s="75" t="s">
        <v>498</v>
      </c>
      <c r="E61" s="75"/>
      <c r="F61" s="77" t="str">
        <f>IF(業者カード!AB49="","",業者カード!AB49)</f>
        <v/>
      </c>
      <c r="G61" s="78"/>
      <c r="H61" s="78"/>
      <c r="I61" s="78"/>
      <c r="J61" s="78"/>
      <c r="K61" s="78"/>
      <c r="L61" s="78"/>
      <c r="M61" s="78"/>
      <c r="N61" s="83" t="s">
        <v>505</v>
      </c>
    </row>
    <row r="62" spans="1:14" ht="12.95" customHeight="1" x14ac:dyDescent="0.15">
      <c r="A62" s="80"/>
      <c r="B62" s="80"/>
      <c r="F62" s="79"/>
      <c r="G62" s="79"/>
      <c r="H62" s="79"/>
      <c r="I62" s="79"/>
      <c r="J62" s="79"/>
      <c r="K62" s="79"/>
      <c r="L62" s="79"/>
      <c r="M62" s="79"/>
    </row>
    <row r="63" spans="1:14" ht="12.95" customHeight="1" x14ac:dyDescent="0.15">
      <c r="A63" s="74" t="s">
        <v>506</v>
      </c>
      <c r="B63" s="74"/>
      <c r="C63" s="75" t="s">
        <v>425</v>
      </c>
      <c r="D63" s="75" t="s">
        <v>498</v>
      </c>
      <c r="E63" s="75" t="s">
        <v>507</v>
      </c>
      <c r="F63" s="77" t="str">
        <f>IF(業者カード!F51="","",業者カード!F51)</f>
        <v/>
      </c>
      <c r="G63" s="78"/>
      <c r="H63" s="78"/>
      <c r="I63" s="78"/>
      <c r="J63" s="78"/>
      <c r="K63" s="78"/>
      <c r="L63" s="78"/>
      <c r="M63" s="78"/>
      <c r="N63" s="79" t="s">
        <v>20</v>
      </c>
    </row>
    <row r="64" spans="1:14" ht="12.95" customHeight="1" x14ac:dyDescent="0.15">
      <c r="A64" s="74" t="s">
        <v>508</v>
      </c>
      <c r="B64" s="74"/>
      <c r="C64" s="75" t="s">
        <v>425</v>
      </c>
      <c r="D64" s="75" t="s">
        <v>498</v>
      </c>
      <c r="E64" s="75" t="s">
        <v>509</v>
      </c>
      <c r="F64" s="77" t="str">
        <f>IF(業者カード!X51="","",業者カード!X51)</f>
        <v/>
      </c>
      <c r="G64" s="78"/>
      <c r="H64" s="78"/>
      <c r="I64" s="78"/>
      <c r="J64" s="78"/>
      <c r="K64" s="78"/>
      <c r="L64" s="78"/>
      <c r="M64" s="78"/>
      <c r="N64" s="83" t="s">
        <v>505</v>
      </c>
    </row>
    <row r="69" spans="1:14" ht="12.95" customHeight="1" x14ac:dyDescent="0.15">
      <c r="A69" s="74" t="s">
        <v>510</v>
      </c>
      <c r="B69" s="74"/>
      <c r="C69" s="82"/>
      <c r="D69" s="82"/>
      <c r="E69" s="82"/>
      <c r="F69" s="78" t="s">
        <v>511</v>
      </c>
      <c r="G69" s="78" t="s">
        <v>512</v>
      </c>
      <c r="H69" s="78" t="s">
        <v>513</v>
      </c>
      <c r="I69" s="78" t="s">
        <v>514</v>
      </c>
      <c r="J69" s="78" t="s">
        <v>515</v>
      </c>
      <c r="K69" s="78"/>
      <c r="L69" s="78"/>
      <c r="M69" s="78"/>
      <c r="N69" s="78" t="s">
        <v>492</v>
      </c>
    </row>
    <row r="70" spans="1:14" ht="12.95" customHeight="1" x14ac:dyDescent="0.15">
      <c r="A70" s="74"/>
      <c r="B70" s="74"/>
      <c r="C70" s="75" t="s">
        <v>516</v>
      </c>
      <c r="D70" s="75" t="s">
        <v>517</v>
      </c>
      <c r="E70" s="75" t="s">
        <v>518</v>
      </c>
      <c r="F70" s="84" t="s">
        <v>519</v>
      </c>
      <c r="G70" s="85" t="s">
        <v>520</v>
      </c>
      <c r="H70" s="85" t="s">
        <v>521</v>
      </c>
      <c r="I70" s="85" t="s">
        <v>522</v>
      </c>
      <c r="J70" s="85" t="s">
        <v>523</v>
      </c>
      <c r="K70" s="85"/>
      <c r="L70" s="85"/>
      <c r="M70" s="85"/>
      <c r="N70" s="85"/>
    </row>
    <row r="71" spans="1:14" ht="12.95" customHeight="1" x14ac:dyDescent="0.15">
      <c r="A71" s="74" t="s">
        <v>163</v>
      </c>
      <c r="B71" s="74"/>
      <c r="C71" s="75" t="s">
        <v>524</v>
      </c>
      <c r="D71" s="75" t="s">
        <v>517</v>
      </c>
      <c r="E71" s="86">
        <v>0</v>
      </c>
      <c r="F71" s="77" t="str">
        <f>業者カード!AH55</f>
        <v/>
      </c>
      <c r="G71" s="77">
        <f>業者カード!W55</f>
        <v>0</v>
      </c>
      <c r="H71" s="77">
        <f>業者カード!Z55</f>
        <v>0</v>
      </c>
      <c r="I71" s="77">
        <f>業者カード!AD55</f>
        <v>0</v>
      </c>
      <c r="J71" s="87" t="e">
        <f>VLOOKUP(E71,業者カード!$AH$89:$AJ$93,3,FALSE)</f>
        <v>#N/A</v>
      </c>
      <c r="K71" s="87"/>
      <c r="L71" s="87"/>
      <c r="M71" s="87"/>
    </row>
    <row r="72" spans="1:14" ht="12.95" customHeight="1" x14ac:dyDescent="0.15">
      <c r="A72" s="74" t="s">
        <v>525</v>
      </c>
      <c r="B72" s="74"/>
      <c r="C72" s="75" t="s">
        <v>526</v>
      </c>
      <c r="D72" s="75" t="s">
        <v>527</v>
      </c>
      <c r="E72" s="88">
        <v>1</v>
      </c>
      <c r="F72" s="77" t="str">
        <f>業者カード!AH56</f>
        <v/>
      </c>
      <c r="G72" s="77">
        <f>業者カード!W56</f>
        <v>0</v>
      </c>
      <c r="H72" s="77">
        <f>業者カード!Z56</f>
        <v>0</v>
      </c>
      <c r="I72" s="77">
        <f>業者カード!AD56</f>
        <v>0</v>
      </c>
      <c r="J72" s="87" t="e">
        <f>VLOOKUP(E72,業者カード!$AH$89:$AJ$93,3,FALSE)</f>
        <v>#N/A</v>
      </c>
      <c r="K72" s="87"/>
      <c r="L72" s="87"/>
      <c r="M72" s="87"/>
    </row>
    <row r="73" spans="1:14" ht="12.95" customHeight="1" x14ac:dyDescent="0.15">
      <c r="A73" s="74" t="s">
        <v>528</v>
      </c>
      <c r="B73" s="74"/>
      <c r="C73" s="75" t="s">
        <v>524</v>
      </c>
      <c r="D73" s="75" t="s">
        <v>517</v>
      </c>
      <c r="E73" s="88">
        <v>2</v>
      </c>
      <c r="F73" s="77" t="str">
        <f>業者カード!AH57</f>
        <v/>
      </c>
      <c r="G73" s="77">
        <f>業者カード!W57</f>
        <v>0</v>
      </c>
      <c r="H73" s="77">
        <f>業者カード!Z57</f>
        <v>0</v>
      </c>
      <c r="I73" s="77">
        <f>業者カード!AD57</f>
        <v>0</v>
      </c>
      <c r="J73" s="87" t="e">
        <f>VLOOKUP(E73,業者カード!$AH$89:$AJ$93,3,FALSE)</f>
        <v>#N/A</v>
      </c>
      <c r="K73" s="87"/>
      <c r="L73" s="87"/>
      <c r="M73" s="87"/>
    </row>
    <row r="74" spans="1:14" ht="12.95" customHeight="1" x14ac:dyDescent="0.15">
      <c r="A74" s="74" t="s">
        <v>529</v>
      </c>
      <c r="B74" s="74"/>
      <c r="C74" s="75" t="s">
        <v>526</v>
      </c>
      <c r="D74" s="75" t="s">
        <v>517</v>
      </c>
      <c r="E74" s="88">
        <v>3</v>
      </c>
      <c r="F74" s="77" t="str">
        <f>業者カード!AH58</f>
        <v/>
      </c>
      <c r="G74" s="77">
        <f>業者カード!W58</f>
        <v>0</v>
      </c>
      <c r="H74" s="77">
        <f>業者カード!Z58</f>
        <v>0</v>
      </c>
      <c r="I74" s="77">
        <f>業者カード!AD58</f>
        <v>0</v>
      </c>
      <c r="J74" s="87" t="e">
        <f>VLOOKUP(E74,業者カード!$AH$89:$AJ$93,3,FALSE)</f>
        <v>#N/A</v>
      </c>
      <c r="K74" s="87"/>
      <c r="L74" s="87"/>
      <c r="M74" s="87"/>
    </row>
    <row r="75" spans="1:14" ht="12.95" customHeight="1" x14ac:dyDescent="0.15">
      <c r="A75" s="74" t="s">
        <v>530</v>
      </c>
      <c r="B75" s="74"/>
      <c r="C75" s="75" t="s">
        <v>524</v>
      </c>
      <c r="D75" s="75" t="s">
        <v>517</v>
      </c>
      <c r="E75" s="88">
        <v>4</v>
      </c>
      <c r="F75" s="77" t="str">
        <f>業者カード!AH59</f>
        <v/>
      </c>
      <c r="G75" s="77">
        <f>業者カード!W59</f>
        <v>0</v>
      </c>
      <c r="H75" s="77">
        <f>業者カード!Z59</f>
        <v>0</v>
      </c>
      <c r="I75" s="77">
        <f>業者カード!AD59</f>
        <v>0</v>
      </c>
      <c r="J75" s="87" t="e">
        <f>VLOOKUP(E75,業者カード!$AH$89:$AJ$93,3,FALSE)</f>
        <v>#N/A</v>
      </c>
      <c r="K75" s="87"/>
      <c r="L75" s="87"/>
      <c r="M75" s="87"/>
    </row>
    <row r="76" spans="1:14" ht="12.95" customHeight="1" x14ac:dyDescent="0.15">
      <c r="A76" s="74" t="s">
        <v>531</v>
      </c>
      <c r="B76" s="74"/>
      <c r="C76" s="75" t="s">
        <v>524</v>
      </c>
      <c r="D76" s="75" t="s">
        <v>517</v>
      </c>
      <c r="E76" s="88">
        <v>5</v>
      </c>
      <c r="F76" s="77" t="str">
        <f>業者カード!AH60</f>
        <v/>
      </c>
      <c r="G76" s="77">
        <f>業者カード!W60</f>
        <v>0</v>
      </c>
      <c r="H76" s="77">
        <f>業者カード!Z60</f>
        <v>0</v>
      </c>
      <c r="I76" s="77">
        <f>業者カード!AD60</f>
        <v>0</v>
      </c>
      <c r="J76" s="87" t="e">
        <f>VLOOKUP(E76,業者カード!$AH$89:$AJ$93,3,FALSE)</f>
        <v>#N/A</v>
      </c>
      <c r="K76" s="87"/>
      <c r="L76" s="87"/>
      <c r="M76" s="87"/>
    </row>
    <row r="77" spans="1:14" ht="12.95" customHeight="1" x14ac:dyDescent="0.15">
      <c r="A77" s="74" t="s">
        <v>532</v>
      </c>
      <c r="B77" s="74"/>
      <c r="C77" s="75" t="s">
        <v>524</v>
      </c>
      <c r="D77" s="75" t="s">
        <v>517</v>
      </c>
      <c r="E77" s="88">
        <v>6</v>
      </c>
      <c r="F77" s="77" t="str">
        <f>業者カード!AH61</f>
        <v/>
      </c>
      <c r="G77" s="77">
        <f>業者カード!W61</f>
        <v>0</v>
      </c>
      <c r="H77" s="77">
        <f>業者カード!Z61</f>
        <v>0</v>
      </c>
      <c r="I77" s="77">
        <f>業者カード!AD61</f>
        <v>0</v>
      </c>
      <c r="J77" s="87" t="e">
        <f>VLOOKUP(E77,業者カード!$AH$89:$AJ$93,3,FALSE)</f>
        <v>#N/A</v>
      </c>
      <c r="K77" s="87"/>
      <c r="L77" s="87"/>
      <c r="M77" s="87"/>
    </row>
    <row r="78" spans="1:14" ht="12.95" customHeight="1" x14ac:dyDescent="0.15">
      <c r="A78" s="74" t="s">
        <v>533</v>
      </c>
      <c r="B78" s="74"/>
      <c r="C78" s="75" t="s">
        <v>534</v>
      </c>
      <c r="D78" s="75" t="s">
        <v>535</v>
      </c>
      <c r="E78" s="88">
        <v>7</v>
      </c>
      <c r="F78" s="77" t="str">
        <f>業者カード!AH62</f>
        <v/>
      </c>
      <c r="G78" s="77">
        <f>業者カード!W62</f>
        <v>0</v>
      </c>
      <c r="H78" s="77">
        <f>業者カード!Z62</f>
        <v>0</v>
      </c>
      <c r="I78" s="77">
        <f>業者カード!AD62</f>
        <v>0</v>
      </c>
      <c r="J78" s="87" t="e">
        <f>VLOOKUP(E78,業者カード!$AH$89:$AJ$93,3,FALSE)</f>
        <v>#N/A</v>
      </c>
      <c r="K78" s="87"/>
      <c r="L78" s="87"/>
      <c r="M78" s="87"/>
    </row>
    <row r="79" spans="1:14" ht="12.95" customHeight="1" x14ac:dyDescent="0.15">
      <c r="A79" s="74" t="s">
        <v>536</v>
      </c>
      <c r="B79" s="74"/>
      <c r="C79" s="75" t="s">
        <v>537</v>
      </c>
      <c r="D79" s="75" t="s">
        <v>538</v>
      </c>
      <c r="E79" s="88">
        <v>8</v>
      </c>
      <c r="F79" s="77" t="str">
        <f>業者カード!AH63</f>
        <v/>
      </c>
      <c r="G79" s="77">
        <f>業者カード!W63</f>
        <v>0</v>
      </c>
      <c r="H79" s="77">
        <f>業者カード!Z63</f>
        <v>0</v>
      </c>
      <c r="I79" s="77">
        <f>業者カード!AD63</f>
        <v>0</v>
      </c>
      <c r="J79" s="87" t="e">
        <f>VLOOKUP(E79,業者カード!$AH$89:$AJ$93,3,FALSE)</f>
        <v>#N/A</v>
      </c>
      <c r="K79" s="87"/>
      <c r="L79" s="87"/>
      <c r="M79" s="87"/>
    </row>
    <row r="80" spans="1:14" ht="12.95" customHeight="1" x14ac:dyDescent="0.15">
      <c r="A80" s="74" t="s">
        <v>539</v>
      </c>
      <c r="B80" s="74"/>
      <c r="C80" s="75" t="s">
        <v>534</v>
      </c>
      <c r="D80" s="75" t="s">
        <v>540</v>
      </c>
      <c r="E80" s="88">
        <v>9</v>
      </c>
      <c r="F80" s="77" t="str">
        <f>業者カード!AH64</f>
        <v/>
      </c>
      <c r="G80" s="77">
        <f>業者カード!W64</f>
        <v>0</v>
      </c>
      <c r="H80" s="77">
        <f>業者カード!Z64</f>
        <v>0</v>
      </c>
      <c r="I80" s="77">
        <f>業者カード!AD64</f>
        <v>0</v>
      </c>
      <c r="J80" s="87" t="e">
        <f>VLOOKUP(E80,業者カード!$AH$89:$AJ$93,3,FALSE)</f>
        <v>#N/A</v>
      </c>
      <c r="K80" s="87"/>
      <c r="L80" s="87"/>
      <c r="M80" s="87"/>
    </row>
    <row r="81" spans="1:13" s="72" customFormat="1" ht="12.95" customHeight="1" x14ac:dyDescent="0.15">
      <c r="A81" s="74" t="s">
        <v>541</v>
      </c>
      <c r="B81" s="74"/>
      <c r="C81" s="75" t="s">
        <v>542</v>
      </c>
      <c r="D81" s="75" t="s">
        <v>543</v>
      </c>
      <c r="E81" s="88">
        <v>10</v>
      </c>
      <c r="F81" s="77" t="str">
        <f>業者カード!AH65</f>
        <v/>
      </c>
      <c r="G81" s="77">
        <f>業者カード!W65</f>
        <v>0</v>
      </c>
      <c r="H81" s="77">
        <f>業者カード!Z65</f>
        <v>0</v>
      </c>
      <c r="I81" s="77">
        <f>業者カード!AD65</f>
        <v>0</v>
      </c>
      <c r="J81" s="87" t="e">
        <f>VLOOKUP(E81,業者カード!$AH$89:$AJ$93,3,FALSE)</f>
        <v>#N/A</v>
      </c>
      <c r="K81" s="87"/>
      <c r="L81" s="87"/>
      <c r="M81" s="87"/>
    </row>
    <row r="82" spans="1:13" s="72" customFormat="1" ht="12.95" customHeight="1" x14ac:dyDescent="0.15">
      <c r="A82" s="74" t="s">
        <v>544</v>
      </c>
      <c r="B82" s="74"/>
      <c r="C82" s="75" t="s">
        <v>545</v>
      </c>
      <c r="D82" s="75" t="s">
        <v>546</v>
      </c>
      <c r="E82" s="88">
        <v>11</v>
      </c>
      <c r="F82" s="77" t="str">
        <f>業者カード!AH66</f>
        <v/>
      </c>
      <c r="G82" s="77">
        <f>業者カード!W66</f>
        <v>0</v>
      </c>
      <c r="H82" s="77">
        <f>業者カード!Z66</f>
        <v>0</v>
      </c>
      <c r="I82" s="77">
        <f>業者カード!AD66</f>
        <v>0</v>
      </c>
      <c r="J82" s="87" t="e">
        <f>VLOOKUP(E82,業者カード!$AH$89:$AJ$93,3,FALSE)</f>
        <v>#N/A</v>
      </c>
      <c r="K82" s="87"/>
      <c r="L82" s="87"/>
      <c r="M82" s="87"/>
    </row>
    <row r="83" spans="1:13" s="72" customFormat="1" ht="12.95" customHeight="1" x14ac:dyDescent="0.15">
      <c r="A83" s="74" t="s">
        <v>547</v>
      </c>
      <c r="B83" s="74"/>
      <c r="C83" s="75" t="s">
        <v>548</v>
      </c>
      <c r="D83" s="75" t="s">
        <v>549</v>
      </c>
      <c r="E83" s="88">
        <v>12</v>
      </c>
      <c r="F83" s="77" t="str">
        <f>業者カード!AH67</f>
        <v/>
      </c>
      <c r="G83" s="77">
        <f>業者カード!W67</f>
        <v>0</v>
      </c>
      <c r="H83" s="77">
        <f>業者カード!Z67</f>
        <v>0</v>
      </c>
      <c r="I83" s="77">
        <f>業者カード!AD67</f>
        <v>0</v>
      </c>
      <c r="J83" s="87" t="e">
        <f>VLOOKUP(E83,業者カード!$AH$89:$AJ$93,3,FALSE)</f>
        <v>#N/A</v>
      </c>
      <c r="K83" s="87"/>
      <c r="L83" s="87"/>
      <c r="M83" s="87"/>
    </row>
    <row r="84" spans="1:13" s="72" customFormat="1" ht="12.95" customHeight="1" x14ac:dyDescent="0.15">
      <c r="A84" s="74" t="s">
        <v>550</v>
      </c>
      <c r="B84" s="74"/>
      <c r="C84" s="75" t="s">
        <v>545</v>
      </c>
      <c r="D84" s="75" t="s">
        <v>551</v>
      </c>
      <c r="E84" s="88">
        <v>13</v>
      </c>
      <c r="F84" s="77" t="str">
        <f>業者カード!AH68</f>
        <v/>
      </c>
      <c r="G84" s="77">
        <f>業者カード!W68</f>
        <v>0</v>
      </c>
      <c r="H84" s="77">
        <f>業者カード!Z68</f>
        <v>0</v>
      </c>
      <c r="I84" s="77">
        <f>業者カード!AD68</f>
        <v>0</v>
      </c>
      <c r="J84" s="87" t="e">
        <f>VLOOKUP(E84,業者カード!$AH$89:$AJ$93,3,FALSE)</f>
        <v>#N/A</v>
      </c>
      <c r="K84" s="87"/>
      <c r="L84" s="87"/>
      <c r="M84" s="87"/>
    </row>
    <row r="85" spans="1:13" s="72" customFormat="1" ht="12.95" customHeight="1" x14ac:dyDescent="0.15">
      <c r="A85" s="74" t="s">
        <v>552</v>
      </c>
      <c r="B85" s="74"/>
      <c r="C85" s="75" t="s">
        <v>545</v>
      </c>
      <c r="D85" s="75" t="s">
        <v>549</v>
      </c>
      <c r="E85" s="88">
        <v>14</v>
      </c>
      <c r="F85" s="77" t="str">
        <f>業者カード!AH69</f>
        <v/>
      </c>
      <c r="G85" s="77">
        <f>業者カード!W69</f>
        <v>0</v>
      </c>
      <c r="H85" s="77">
        <f>業者カード!Z69</f>
        <v>0</v>
      </c>
      <c r="I85" s="77">
        <f>業者カード!AD69</f>
        <v>0</v>
      </c>
      <c r="J85" s="87" t="e">
        <f>VLOOKUP(E85,業者カード!$AH$89:$AJ$93,3,FALSE)</f>
        <v>#N/A</v>
      </c>
      <c r="K85" s="87"/>
      <c r="L85" s="87"/>
      <c r="M85" s="87"/>
    </row>
    <row r="86" spans="1:13" s="72" customFormat="1" ht="12.95" customHeight="1" x14ac:dyDescent="0.15">
      <c r="A86" s="74" t="s">
        <v>553</v>
      </c>
      <c r="B86" s="74"/>
      <c r="C86" s="75" t="s">
        <v>542</v>
      </c>
      <c r="D86" s="75" t="s">
        <v>549</v>
      </c>
      <c r="E86" s="88">
        <v>15</v>
      </c>
      <c r="F86" s="77" t="str">
        <f>業者カード!AH70</f>
        <v/>
      </c>
      <c r="G86" s="77">
        <f>業者カード!W70</f>
        <v>0</v>
      </c>
      <c r="H86" s="77">
        <f>業者カード!Z70</f>
        <v>0</v>
      </c>
      <c r="I86" s="77">
        <f>業者カード!AD70</f>
        <v>0</v>
      </c>
      <c r="J86" s="87" t="e">
        <f>VLOOKUP(E86,業者カード!$AH$89:$AJ$93,3,FALSE)</f>
        <v>#N/A</v>
      </c>
      <c r="K86" s="87"/>
      <c r="L86" s="87"/>
      <c r="M86" s="87"/>
    </row>
    <row r="87" spans="1:13" s="72" customFormat="1" ht="12.95" customHeight="1" x14ac:dyDescent="0.15">
      <c r="A87" s="74" t="s">
        <v>554</v>
      </c>
      <c r="B87" s="74"/>
      <c r="C87" s="75" t="s">
        <v>555</v>
      </c>
      <c r="D87" s="75" t="s">
        <v>556</v>
      </c>
      <c r="E87" s="88">
        <v>16</v>
      </c>
      <c r="F87" s="77" t="str">
        <f>業者カード!AH71</f>
        <v/>
      </c>
      <c r="G87" s="77">
        <f>業者カード!W71</f>
        <v>0</v>
      </c>
      <c r="H87" s="77">
        <f>業者カード!Z71</f>
        <v>0</v>
      </c>
      <c r="I87" s="77">
        <f>業者カード!AD71</f>
        <v>0</v>
      </c>
      <c r="J87" s="87" t="e">
        <f>VLOOKUP(E87,業者カード!$AH$89:$AJ$93,3,FALSE)</f>
        <v>#N/A</v>
      </c>
      <c r="K87" s="87"/>
      <c r="L87" s="87"/>
      <c r="M87" s="87"/>
    </row>
    <row r="88" spans="1:13" s="72" customFormat="1" ht="12.95" customHeight="1" x14ac:dyDescent="0.15">
      <c r="A88" s="74" t="s">
        <v>557</v>
      </c>
      <c r="B88" s="74"/>
      <c r="C88" s="75" t="s">
        <v>545</v>
      </c>
      <c r="D88" s="75" t="s">
        <v>535</v>
      </c>
      <c r="E88" s="88">
        <v>17</v>
      </c>
      <c r="F88" s="77" t="str">
        <f>業者カード!AH72</f>
        <v/>
      </c>
      <c r="G88" s="77">
        <f>業者カード!W72</f>
        <v>0</v>
      </c>
      <c r="H88" s="77">
        <f>業者カード!Z72</f>
        <v>0</v>
      </c>
      <c r="I88" s="77">
        <f>業者カード!AD72</f>
        <v>0</v>
      </c>
      <c r="J88" s="87" t="e">
        <f>VLOOKUP(E88,業者カード!$AH$89:$AJ$93,3,FALSE)</f>
        <v>#N/A</v>
      </c>
      <c r="K88" s="87"/>
      <c r="L88" s="87"/>
      <c r="M88" s="87"/>
    </row>
    <row r="89" spans="1:13" s="72" customFormat="1" ht="12.95" customHeight="1" x14ac:dyDescent="0.15">
      <c r="A89" s="74" t="s">
        <v>558</v>
      </c>
      <c r="B89" s="74"/>
      <c r="C89" s="75" t="s">
        <v>542</v>
      </c>
      <c r="D89" s="75" t="s">
        <v>549</v>
      </c>
      <c r="E89" s="88">
        <v>18</v>
      </c>
      <c r="F89" s="77" t="str">
        <f>業者カード!AH73</f>
        <v/>
      </c>
      <c r="G89" s="77">
        <f>業者カード!W73</f>
        <v>0</v>
      </c>
      <c r="H89" s="77">
        <f>業者カード!Z73</f>
        <v>0</v>
      </c>
      <c r="I89" s="77">
        <f>業者カード!AD73</f>
        <v>0</v>
      </c>
      <c r="J89" s="87" t="e">
        <f>VLOOKUP(E89,業者カード!$AH$89:$AJ$93,3,FALSE)</f>
        <v>#N/A</v>
      </c>
      <c r="K89" s="87"/>
      <c r="L89" s="87"/>
      <c r="M89" s="87"/>
    </row>
    <row r="90" spans="1:13" s="72" customFormat="1" ht="12.95" customHeight="1" x14ac:dyDescent="0.15">
      <c r="A90" s="74" t="s">
        <v>559</v>
      </c>
      <c r="B90" s="74"/>
      <c r="C90" s="75" t="s">
        <v>545</v>
      </c>
      <c r="D90" s="75" t="s">
        <v>535</v>
      </c>
      <c r="E90" s="88">
        <v>19</v>
      </c>
      <c r="F90" s="77" t="str">
        <f>業者カード!AH74</f>
        <v/>
      </c>
      <c r="G90" s="77">
        <f>業者カード!W74</f>
        <v>0</v>
      </c>
      <c r="H90" s="77">
        <f>業者カード!Z74</f>
        <v>0</v>
      </c>
      <c r="I90" s="77">
        <f>業者カード!AD74</f>
        <v>0</v>
      </c>
      <c r="J90" s="87" t="e">
        <f>VLOOKUP(E90,業者カード!$AH$89:$AJ$93,3,FALSE)</f>
        <v>#N/A</v>
      </c>
      <c r="K90" s="87"/>
      <c r="L90" s="87"/>
      <c r="M90" s="87"/>
    </row>
    <row r="91" spans="1:13" s="72" customFormat="1" ht="12.95" customHeight="1" x14ac:dyDescent="0.15">
      <c r="A91" s="74" t="s">
        <v>560</v>
      </c>
      <c r="B91" s="74"/>
      <c r="C91" s="75" t="s">
        <v>545</v>
      </c>
      <c r="D91" s="75" t="s">
        <v>535</v>
      </c>
      <c r="E91" s="88">
        <v>20</v>
      </c>
      <c r="F91" s="77" t="str">
        <f>業者カード!AH75</f>
        <v/>
      </c>
      <c r="G91" s="77">
        <f>業者カード!W75</f>
        <v>0</v>
      </c>
      <c r="H91" s="77">
        <f>業者カード!Z75</f>
        <v>0</v>
      </c>
      <c r="I91" s="77">
        <f>業者カード!AD75</f>
        <v>0</v>
      </c>
      <c r="J91" s="87" t="e">
        <f>VLOOKUP(E91,業者カード!$AH$89:$AJ$93,3,FALSE)</f>
        <v>#N/A</v>
      </c>
      <c r="K91" s="87"/>
      <c r="L91" s="87"/>
      <c r="M91" s="87"/>
    </row>
    <row r="92" spans="1:13" s="72" customFormat="1" ht="12.95" customHeight="1" x14ac:dyDescent="0.15">
      <c r="A92" s="74" t="s">
        <v>561</v>
      </c>
      <c r="B92" s="74"/>
      <c r="C92" s="75" t="s">
        <v>562</v>
      </c>
      <c r="D92" s="75" t="s">
        <v>543</v>
      </c>
      <c r="E92" s="88">
        <v>21</v>
      </c>
      <c r="F92" s="77" t="str">
        <f>業者カード!AH76</f>
        <v/>
      </c>
      <c r="G92" s="77">
        <f>業者カード!W76</f>
        <v>0</v>
      </c>
      <c r="H92" s="77">
        <f>業者カード!Z76</f>
        <v>0</v>
      </c>
      <c r="I92" s="77">
        <f>業者カード!AD76</f>
        <v>0</v>
      </c>
      <c r="J92" s="87" t="e">
        <f>VLOOKUP(E92,業者カード!$AH$89:$AJ$93,3,FALSE)</f>
        <v>#N/A</v>
      </c>
      <c r="K92" s="87"/>
      <c r="L92" s="87"/>
      <c r="M92" s="87"/>
    </row>
    <row r="93" spans="1:13" s="72" customFormat="1" ht="12.95" customHeight="1" x14ac:dyDescent="0.15">
      <c r="A93" s="74" t="s">
        <v>563</v>
      </c>
      <c r="B93" s="74"/>
      <c r="C93" s="75" t="s">
        <v>564</v>
      </c>
      <c r="D93" s="75" t="s">
        <v>565</v>
      </c>
      <c r="E93" s="88">
        <v>22</v>
      </c>
      <c r="F93" s="77" t="str">
        <f>業者カード!AH77</f>
        <v/>
      </c>
      <c r="G93" s="77">
        <f>業者カード!W77</f>
        <v>0</v>
      </c>
      <c r="H93" s="77">
        <f>業者カード!Z77</f>
        <v>0</v>
      </c>
      <c r="I93" s="77">
        <f>業者カード!AD77</f>
        <v>0</v>
      </c>
      <c r="J93" s="87" t="e">
        <f>VLOOKUP(E93,業者カード!$AH$89:$AJ$93,3,FALSE)</f>
        <v>#N/A</v>
      </c>
      <c r="K93" s="87"/>
      <c r="L93" s="87"/>
      <c r="M93" s="87"/>
    </row>
    <row r="94" spans="1:13" s="72" customFormat="1" ht="12.95" customHeight="1" x14ac:dyDescent="0.15">
      <c r="A94" s="74" t="s">
        <v>566</v>
      </c>
      <c r="B94" s="74"/>
      <c r="C94" s="75" t="s">
        <v>534</v>
      </c>
      <c r="D94" s="75" t="s">
        <v>567</v>
      </c>
      <c r="E94" s="88">
        <v>23</v>
      </c>
      <c r="F94" s="77" t="str">
        <f>業者カード!AH78</f>
        <v/>
      </c>
      <c r="G94" s="77">
        <f>業者カード!W78</f>
        <v>0</v>
      </c>
      <c r="H94" s="77">
        <f>業者カード!Z78</f>
        <v>0</v>
      </c>
      <c r="I94" s="77">
        <f>業者カード!AD78</f>
        <v>0</v>
      </c>
      <c r="J94" s="87" t="e">
        <f>VLOOKUP(E94,業者カード!$AH$89:$AJ$93,3,FALSE)</f>
        <v>#N/A</v>
      </c>
      <c r="K94" s="87"/>
      <c r="L94" s="87"/>
      <c r="M94" s="87"/>
    </row>
    <row r="95" spans="1:13" s="72" customFormat="1" ht="12.95" customHeight="1" x14ac:dyDescent="0.15">
      <c r="A95" s="74" t="s">
        <v>568</v>
      </c>
      <c r="B95" s="74"/>
      <c r="C95" s="75" t="s">
        <v>537</v>
      </c>
      <c r="D95" s="75" t="s">
        <v>538</v>
      </c>
      <c r="E95" s="88">
        <v>24</v>
      </c>
      <c r="F95" s="77" t="str">
        <f>業者カード!AH79</f>
        <v/>
      </c>
      <c r="G95" s="77">
        <f>業者カード!W79</f>
        <v>0</v>
      </c>
      <c r="H95" s="77">
        <f>業者カード!Z79</f>
        <v>0</v>
      </c>
      <c r="I95" s="77">
        <f>業者カード!AD79</f>
        <v>0</v>
      </c>
      <c r="J95" s="87" t="e">
        <f>VLOOKUP(E95,業者カード!$AH$89:$AJ$93,3,FALSE)</f>
        <v>#N/A</v>
      </c>
      <c r="K95" s="87"/>
      <c r="L95" s="87"/>
      <c r="M95" s="87"/>
    </row>
    <row r="96" spans="1:13" s="72" customFormat="1" ht="12.95" customHeight="1" x14ac:dyDescent="0.15">
      <c r="A96" s="74" t="s">
        <v>569</v>
      </c>
      <c r="B96" s="74"/>
      <c r="C96" s="75" t="s">
        <v>564</v>
      </c>
      <c r="D96" s="75" t="s">
        <v>565</v>
      </c>
      <c r="E96" s="88">
        <v>25</v>
      </c>
      <c r="F96" s="77" t="str">
        <f>業者カード!AH80</f>
        <v/>
      </c>
      <c r="G96" s="77">
        <f>業者カード!W80</f>
        <v>0</v>
      </c>
      <c r="H96" s="77">
        <f>業者カード!Z80</f>
        <v>0</v>
      </c>
      <c r="I96" s="77">
        <f>業者カード!AD80</f>
        <v>0</v>
      </c>
      <c r="J96" s="87" t="e">
        <f>VLOOKUP(E96,業者カード!$AH$89:$AJ$93,3,FALSE)</f>
        <v>#N/A</v>
      </c>
      <c r="K96" s="87"/>
      <c r="L96" s="87"/>
      <c r="M96" s="87"/>
    </row>
    <row r="97" spans="1:14" ht="12.95" customHeight="1" x14ac:dyDescent="0.15">
      <c r="A97" s="74" t="s">
        <v>570</v>
      </c>
      <c r="B97" s="74"/>
      <c r="C97" s="75" t="s">
        <v>564</v>
      </c>
      <c r="D97" s="75" t="s">
        <v>565</v>
      </c>
      <c r="E97" s="88">
        <v>26</v>
      </c>
      <c r="F97" s="77" t="str">
        <f>業者カード!AH81</f>
        <v/>
      </c>
      <c r="G97" s="77">
        <f>業者カード!W81</f>
        <v>0</v>
      </c>
      <c r="H97" s="77">
        <f>業者カード!Z81</f>
        <v>0</v>
      </c>
      <c r="I97" s="77">
        <f>業者カード!AD81</f>
        <v>0</v>
      </c>
      <c r="J97" s="87" t="e">
        <f>VLOOKUP(E97,業者カード!$AH$89:$AJ$93,3,FALSE)</f>
        <v>#N/A</v>
      </c>
      <c r="K97" s="87"/>
      <c r="L97" s="87"/>
      <c r="M97" s="87"/>
    </row>
    <row r="98" spans="1:14" ht="12.95" customHeight="1" x14ac:dyDescent="0.15">
      <c r="A98" s="74" t="s">
        <v>571</v>
      </c>
      <c r="B98" s="74"/>
      <c r="C98" s="75" t="s">
        <v>564</v>
      </c>
      <c r="D98" s="75" t="s">
        <v>565</v>
      </c>
      <c r="E98" s="88">
        <v>27</v>
      </c>
      <c r="F98" s="77" t="str">
        <f>業者カード!AH82</f>
        <v/>
      </c>
      <c r="G98" s="77">
        <f>業者カード!W82</f>
        <v>0</v>
      </c>
      <c r="H98" s="77">
        <f>業者カード!Z82</f>
        <v>0</v>
      </c>
      <c r="I98" s="77">
        <f>業者カード!AD82</f>
        <v>0</v>
      </c>
      <c r="J98" s="87" t="e">
        <f>VLOOKUP(E98,業者カード!$AH$89:$AJ$93,3,FALSE)</f>
        <v>#N/A</v>
      </c>
      <c r="K98" s="87"/>
      <c r="L98" s="87"/>
      <c r="M98" s="87"/>
    </row>
    <row r="99" spans="1:14" ht="12.95" customHeight="1" x14ac:dyDescent="0.15">
      <c r="A99" s="74" t="s">
        <v>572</v>
      </c>
      <c r="B99" s="74"/>
      <c r="C99" s="75" t="s">
        <v>564</v>
      </c>
      <c r="D99" s="75" t="s">
        <v>565</v>
      </c>
      <c r="E99" s="88">
        <v>28</v>
      </c>
      <c r="F99" s="77" t="str">
        <f>業者カード!AH83</f>
        <v/>
      </c>
      <c r="G99" s="77">
        <f>業者カード!W83</f>
        <v>0</v>
      </c>
      <c r="H99" s="77">
        <f>業者カード!Z83</f>
        <v>0</v>
      </c>
      <c r="I99" s="77">
        <f>業者カード!AD83</f>
        <v>0</v>
      </c>
      <c r="J99" s="87" t="e">
        <f>VLOOKUP(E99,業者カード!$AH$89:$AJ$93,3,FALSE)</f>
        <v>#N/A</v>
      </c>
      <c r="K99" s="87"/>
      <c r="L99" s="87"/>
      <c r="M99" s="87"/>
    </row>
    <row r="109" spans="1:14" ht="12.95" customHeight="1" x14ac:dyDescent="0.15">
      <c r="A109" s="89" t="s">
        <v>573</v>
      </c>
      <c r="B109" s="89"/>
      <c r="C109" s="90"/>
      <c r="D109" s="90"/>
      <c r="E109" s="90"/>
      <c r="F109" s="91" t="s">
        <v>574</v>
      </c>
      <c r="G109" s="91"/>
      <c r="H109" s="91"/>
      <c r="I109" s="91"/>
      <c r="J109" s="91"/>
      <c r="K109" s="91"/>
      <c r="L109" s="91"/>
      <c r="M109" s="91"/>
      <c r="N109" s="91" t="s">
        <v>492</v>
      </c>
    </row>
    <row r="110" spans="1:14" ht="12.95" customHeight="1" x14ac:dyDescent="0.15">
      <c r="A110" s="89" t="s">
        <v>575</v>
      </c>
      <c r="B110" s="89"/>
      <c r="C110" s="90"/>
      <c r="D110" s="90"/>
      <c r="E110" s="89"/>
      <c r="F110" s="91" t="str">
        <f>業者カード!AH89</f>
        <v/>
      </c>
      <c r="G110" s="91">
        <f>業者カード!H89</f>
        <v>0</v>
      </c>
      <c r="H110" s="91"/>
      <c r="I110" s="91"/>
      <c r="J110" s="91"/>
      <c r="K110" s="91"/>
      <c r="L110" s="91"/>
      <c r="M110" s="91"/>
      <c r="N110" s="91" t="s">
        <v>576</v>
      </c>
    </row>
    <row r="111" spans="1:14" ht="12.95" customHeight="1" x14ac:dyDescent="0.15">
      <c r="A111" s="89" t="s">
        <v>577</v>
      </c>
      <c r="B111" s="89"/>
      <c r="C111" s="90"/>
      <c r="D111" s="90"/>
      <c r="E111" s="90"/>
      <c r="F111" s="91" t="str">
        <f>業者カード!AH90</f>
        <v/>
      </c>
      <c r="G111" s="91">
        <f>業者カード!H90</f>
        <v>0</v>
      </c>
      <c r="H111" s="91"/>
      <c r="I111" s="91"/>
      <c r="J111" s="91"/>
      <c r="K111" s="91"/>
      <c r="L111" s="91"/>
      <c r="M111" s="91"/>
      <c r="N111" s="91" t="s">
        <v>578</v>
      </c>
    </row>
    <row r="112" spans="1:14" ht="12.95" customHeight="1" x14ac:dyDescent="0.15">
      <c r="A112" s="89" t="s">
        <v>579</v>
      </c>
      <c r="B112" s="89"/>
      <c r="C112" s="90"/>
      <c r="D112" s="90"/>
      <c r="E112" s="90"/>
      <c r="F112" s="91" t="str">
        <f>業者カード!AH91</f>
        <v/>
      </c>
      <c r="G112" s="91">
        <f>業者カード!H91</f>
        <v>0</v>
      </c>
      <c r="H112" s="91"/>
      <c r="I112" s="91"/>
      <c r="J112" s="91"/>
      <c r="K112" s="91"/>
      <c r="L112" s="91"/>
      <c r="M112" s="91"/>
      <c r="N112" s="91" t="s">
        <v>580</v>
      </c>
    </row>
    <row r="113" spans="1:14" ht="12.95" customHeight="1" x14ac:dyDescent="0.15">
      <c r="A113" s="89" t="s">
        <v>581</v>
      </c>
      <c r="B113" s="89"/>
      <c r="C113" s="90"/>
      <c r="D113" s="90"/>
      <c r="E113" s="90"/>
      <c r="F113" s="91" t="str">
        <f>業者カード!AH92</f>
        <v/>
      </c>
      <c r="G113" s="91">
        <f>業者カード!H92</f>
        <v>0</v>
      </c>
      <c r="H113" s="91"/>
      <c r="I113" s="91"/>
      <c r="J113" s="91"/>
      <c r="K113" s="91"/>
      <c r="L113" s="91"/>
      <c r="M113" s="91"/>
      <c r="N113" s="91" t="s">
        <v>580</v>
      </c>
    </row>
    <row r="114" spans="1:14" ht="12.95" customHeight="1" x14ac:dyDescent="0.15">
      <c r="A114" s="89" t="s">
        <v>582</v>
      </c>
      <c r="B114" s="89"/>
      <c r="C114" s="90"/>
      <c r="D114" s="90"/>
      <c r="E114" s="90"/>
      <c r="F114" s="91" t="str">
        <f>業者カード!AH93</f>
        <v/>
      </c>
      <c r="G114" s="91">
        <f>業者カード!H93</f>
        <v>0</v>
      </c>
      <c r="H114" s="91"/>
      <c r="I114" s="91"/>
      <c r="J114" s="91"/>
      <c r="K114" s="91"/>
      <c r="L114" s="91"/>
      <c r="M114" s="91"/>
      <c r="N114" s="91" t="s">
        <v>583</v>
      </c>
    </row>
    <row r="119" spans="1:14" ht="12.95" customHeight="1" x14ac:dyDescent="0.15">
      <c r="A119" s="74" t="s">
        <v>584</v>
      </c>
      <c r="B119" s="74"/>
      <c r="C119" s="82"/>
      <c r="D119" s="82"/>
      <c r="E119" s="82"/>
      <c r="F119" s="78" t="s">
        <v>402</v>
      </c>
      <c r="G119" s="78" t="s">
        <v>403</v>
      </c>
      <c r="H119" s="78"/>
      <c r="I119" s="78"/>
      <c r="J119" s="78"/>
      <c r="K119" s="78"/>
      <c r="L119" s="78"/>
      <c r="M119" s="78"/>
      <c r="N119" s="78" t="s">
        <v>492</v>
      </c>
    </row>
    <row r="120" spans="1:14" ht="12.95" customHeight="1" x14ac:dyDescent="0.15">
      <c r="A120" s="74" t="s">
        <v>585</v>
      </c>
      <c r="B120" s="74"/>
      <c r="C120" s="75" t="s">
        <v>417</v>
      </c>
      <c r="D120" s="75" t="s">
        <v>494</v>
      </c>
      <c r="E120" s="75" t="s">
        <v>586</v>
      </c>
      <c r="F120" s="77" t="str">
        <f>IF(業者カード!F95="","",業者カード!F95)</f>
        <v/>
      </c>
      <c r="G120" s="78"/>
      <c r="H120" s="78"/>
      <c r="I120" s="78"/>
      <c r="J120" s="78"/>
      <c r="K120" s="78"/>
      <c r="L120" s="78"/>
      <c r="M120" s="78"/>
      <c r="N120" s="79" t="s">
        <v>585</v>
      </c>
    </row>
    <row r="121" spans="1:14" ht="12.95" customHeight="1" x14ac:dyDescent="0.15">
      <c r="A121" s="74" t="s">
        <v>587</v>
      </c>
      <c r="B121" s="74"/>
      <c r="C121" s="75" t="s">
        <v>417</v>
      </c>
      <c r="D121" s="75" t="s">
        <v>494</v>
      </c>
      <c r="E121" s="75" t="s">
        <v>588</v>
      </c>
      <c r="F121" s="77" t="str">
        <f>IF(業者カード!F96="","",業者カード!F96)</f>
        <v/>
      </c>
      <c r="G121" s="78"/>
      <c r="H121" s="78"/>
      <c r="I121" s="78"/>
      <c r="J121" s="78"/>
      <c r="K121" s="78"/>
      <c r="L121" s="78"/>
      <c r="M121" s="78"/>
      <c r="N121" s="79" t="s">
        <v>587</v>
      </c>
    </row>
    <row r="122" spans="1:14" ht="12.95" customHeight="1" x14ac:dyDescent="0.15">
      <c r="A122" s="74" t="s">
        <v>589</v>
      </c>
      <c r="B122" s="74"/>
      <c r="C122" s="75" t="s">
        <v>417</v>
      </c>
      <c r="D122" s="75" t="s">
        <v>494</v>
      </c>
      <c r="E122" s="75" t="s">
        <v>590</v>
      </c>
      <c r="F122" s="77" t="str">
        <f>IF(業者カード!F97="","",業者カード!F97)</f>
        <v/>
      </c>
      <c r="G122" s="78"/>
      <c r="H122" s="78"/>
      <c r="I122" s="78"/>
      <c r="J122" s="78"/>
      <c r="K122" s="78"/>
      <c r="L122" s="78"/>
      <c r="M122" s="78"/>
      <c r="N122" s="79" t="s">
        <v>589</v>
      </c>
    </row>
    <row r="123" spans="1:14" s="81" customFormat="1" ht="12.95" customHeight="1" x14ac:dyDescent="0.15">
      <c r="A123" s="80"/>
      <c r="B123" s="80"/>
      <c r="F123" s="79"/>
      <c r="G123" s="79"/>
      <c r="H123" s="79"/>
      <c r="I123" s="79"/>
      <c r="J123" s="79"/>
      <c r="K123" s="79"/>
      <c r="L123" s="79"/>
      <c r="M123" s="79"/>
      <c r="N123" s="79"/>
    </row>
    <row r="124" spans="1:14" ht="12.95" customHeight="1" x14ac:dyDescent="0.15">
      <c r="A124" s="74" t="s">
        <v>591</v>
      </c>
      <c r="B124" s="74"/>
      <c r="C124" s="82"/>
      <c r="D124" s="82"/>
      <c r="E124" s="82"/>
      <c r="F124" s="78" t="s">
        <v>402</v>
      </c>
      <c r="G124" s="78" t="s">
        <v>403</v>
      </c>
      <c r="H124" s="78"/>
      <c r="I124" s="78"/>
      <c r="J124" s="78"/>
      <c r="K124" s="78"/>
      <c r="L124" s="78"/>
      <c r="M124" s="78"/>
      <c r="N124" s="78" t="s">
        <v>492</v>
      </c>
    </row>
    <row r="125" spans="1:14" ht="12.95" customHeight="1" x14ac:dyDescent="0.15">
      <c r="A125" s="74" t="s">
        <v>592</v>
      </c>
      <c r="B125" s="74"/>
      <c r="C125" s="75" t="s">
        <v>417</v>
      </c>
      <c r="D125" s="75" t="s">
        <v>494</v>
      </c>
      <c r="E125" s="75" t="s">
        <v>593</v>
      </c>
      <c r="F125" s="77" t="str">
        <f>IF(業者カード!O96="","",業者カード!O96)</f>
        <v/>
      </c>
      <c r="G125" s="78"/>
      <c r="H125" s="78"/>
      <c r="I125" s="78"/>
      <c r="J125" s="78"/>
      <c r="K125" s="78"/>
      <c r="L125" s="78"/>
      <c r="M125" s="78"/>
      <c r="N125" s="79" t="s">
        <v>594</v>
      </c>
    </row>
    <row r="126" spans="1:14" ht="12.95" customHeight="1" x14ac:dyDescent="0.15">
      <c r="A126" s="74" t="s">
        <v>595</v>
      </c>
      <c r="B126" s="74"/>
      <c r="C126" s="75" t="s">
        <v>417</v>
      </c>
      <c r="D126" s="75" t="s">
        <v>494</v>
      </c>
      <c r="E126" s="75" t="s">
        <v>596</v>
      </c>
      <c r="F126" s="77" t="str">
        <f>IF(業者カード!V96="","",業者カード!V96)</f>
        <v/>
      </c>
      <c r="G126" s="78"/>
      <c r="H126" s="78"/>
      <c r="I126" s="78"/>
      <c r="J126" s="78"/>
      <c r="K126" s="78"/>
      <c r="L126" s="78"/>
      <c r="M126" s="78"/>
      <c r="N126" s="79" t="s">
        <v>597</v>
      </c>
    </row>
    <row r="127" spans="1:14" ht="12.95" customHeight="1" x14ac:dyDescent="0.15">
      <c r="A127" s="74" t="s">
        <v>598</v>
      </c>
      <c r="B127" s="74"/>
      <c r="C127" s="75" t="s">
        <v>417</v>
      </c>
      <c r="D127" s="75" t="s">
        <v>494</v>
      </c>
      <c r="E127" s="75" t="s">
        <v>599</v>
      </c>
      <c r="F127" s="77" t="str">
        <f>IF(業者カード!AC96="","",業者カード!AC96)</f>
        <v/>
      </c>
      <c r="G127" s="78"/>
      <c r="H127" s="78"/>
      <c r="I127" s="78"/>
      <c r="J127" s="78"/>
      <c r="K127" s="78"/>
      <c r="L127" s="78"/>
      <c r="M127" s="78"/>
      <c r="N127" s="79" t="s">
        <v>600</v>
      </c>
    </row>
    <row r="128" spans="1:14" ht="12.95" customHeight="1" x14ac:dyDescent="0.15">
      <c r="C128" s="92" t="s">
        <v>601</v>
      </c>
    </row>
  </sheetData>
  <phoneticPr fontId="3"/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6"/>
  <sheetViews>
    <sheetView workbookViewId="0">
      <selection activeCell="AB1" sqref="AB1:AG1"/>
    </sheetView>
  </sheetViews>
  <sheetFormatPr defaultColWidth="9" defaultRowHeight="12.95" customHeight="1" x14ac:dyDescent="0.15"/>
  <cols>
    <col min="1" max="2" width="13.125" style="92" customWidth="1"/>
    <col min="3" max="3" width="9" style="72"/>
    <col min="4" max="5" width="15.375" style="72" customWidth="1"/>
    <col min="6" max="8" width="23.375" style="77" customWidth="1"/>
    <col min="9" max="22" width="15" style="77" customWidth="1"/>
    <col min="23" max="23" width="15" style="79" customWidth="1"/>
    <col min="24" max="16384" width="9" style="72"/>
  </cols>
  <sheetData>
    <row r="1" spans="1:23" ht="11.25" x14ac:dyDescent="0.15">
      <c r="A1" s="69" t="s">
        <v>398</v>
      </c>
      <c r="B1" s="69" t="s">
        <v>399</v>
      </c>
      <c r="C1" s="70" t="s">
        <v>39</v>
      </c>
      <c r="D1" s="70" t="s">
        <v>602</v>
      </c>
      <c r="E1" s="70" t="s">
        <v>401</v>
      </c>
      <c r="F1" s="71" t="s">
        <v>402</v>
      </c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 t="s">
        <v>404</v>
      </c>
    </row>
    <row r="2" spans="1:23" s="81" customFormat="1" ht="11.25" x14ac:dyDescent="0.15">
      <c r="A2" s="80"/>
      <c r="B2" s="80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</row>
    <row r="3" spans="1:23" ht="11.25" x14ac:dyDescent="0.15">
      <c r="A3" s="74" t="s">
        <v>603</v>
      </c>
      <c r="B3" s="74"/>
      <c r="C3" s="82"/>
      <c r="D3" s="82"/>
      <c r="E3" s="82"/>
      <c r="F3" s="78" t="s">
        <v>604</v>
      </c>
      <c r="G3" s="78" t="s">
        <v>605</v>
      </c>
      <c r="H3" s="78" t="s">
        <v>606</v>
      </c>
      <c r="I3" s="78" t="s">
        <v>607</v>
      </c>
      <c r="J3" s="78" t="s">
        <v>608</v>
      </c>
      <c r="K3" s="78" t="s">
        <v>609</v>
      </c>
      <c r="L3" s="78" t="s">
        <v>610</v>
      </c>
      <c r="M3" s="78" t="s">
        <v>611</v>
      </c>
      <c r="N3" s="78" t="s">
        <v>612</v>
      </c>
      <c r="O3" s="78" t="s">
        <v>613</v>
      </c>
      <c r="P3" s="78" t="s">
        <v>614</v>
      </c>
      <c r="Q3" s="78" t="s">
        <v>615</v>
      </c>
      <c r="R3" s="78" t="s">
        <v>616</v>
      </c>
      <c r="S3" s="78" t="s">
        <v>617</v>
      </c>
      <c r="T3" s="78"/>
      <c r="U3" s="78"/>
      <c r="V3" s="78"/>
      <c r="W3" s="78"/>
    </row>
    <row r="4" spans="1:23" ht="11.25" x14ac:dyDescent="0.15">
      <c r="A4" s="74"/>
      <c r="B4" s="74"/>
      <c r="C4" s="75" t="s">
        <v>618</v>
      </c>
      <c r="D4" s="75" t="s">
        <v>619</v>
      </c>
      <c r="E4" s="75" t="s">
        <v>620</v>
      </c>
      <c r="F4" s="93" t="s">
        <v>621</v>
      </c>
      <c r="G4" s="85" t="s">
        <v>622</v>
      </c>
      <c r="H4" s="94" t="s">
        <v>623</v>
      </c>
      <c r="I4" s="94" t="s">
        <v>624</v>
      </c>
      <c r="J4" s="85" t="s">
        <v>625</v>
      </c>
      <c r="K4" s="85" t="s">
        <v>626</v>
      </c>
      <c r="L4" s="85" t="s">
        <v>627</v>
      </c>
      <c r="M4" s="85" t="s">
        <v>628</v>
      </c>
      <c r="N4" s="85" t="s">
        <v>629</v>
      </c>
      <c r="O4" s="85" t="s">
        <v>630</v>
      </c>
      <c r="P4" s="85" t="s">
        <v>631</v>
      </c>
      <c r="Q4" s="85" t="s">
        <v>632</v>
      </c>
      <c r="R4" s="85" t="s">
        <v>633</v>
      </c>
      <c r="S4" s="85" t="s">
        <v>634</v>
      </c>
      <c r="T4" s="78"/>
      <c r="U4" s="78"/>
      <c r="V4" s="78"/>
    </row>
    <row r="5" spans="1:23" ht="11.25" x14ac:dyDescent="0.15">
      <c r="A5" s="74" t="s">
        <v>635</v>
      </c>
      <c r="B5" s="74"/>
      <c r="C5" s="75" t="s">
        <v>636</v>
      </c>
      <c r="D5" s="75" t="s">
        <v>619</v>
      </c>
      <c r="E5" s="88"/>
      <c r="F5" s="77" t="str">
        <f>IF(技術者名簿!$B8="","",1)</f>
        <v/>
      </c>
      <c r="G5" s="77" t="str">
        <f>IF(技術者名簿!B8="","",技術者名簿!B8)</f>
        <v/>
      </c>
      <c r="H5" s="77" t="str">
        <f>IF(技術者名簿!C8="","",技術者名簿!C8)</f>
        <v/>
      </c>
      <c r="I5" s="77" t="str">
        <f>IF(技術者名簿!D8="","",技術者名簿!D8)</f>
        <v/>
      </c>
      <c r="J5" s="77" t="str">
        <f>IF(技術者名簿!E8="","",技術者名簿!E8)</f>
        <v/>
      </c>
      <c r="K5" s="77" t="str">
        <f>IF(技術者名簿!E9="","",技術者名簿!E9)</f>
        <v/>
      </c>
      <c r="L5" s="77" t="str">
        <f>IF(技術者名簿!E10="","",技術者名簿!E10)</f>
        <v/>
      </c>
      <c r="M5" s="77" t="str">
        <f>IF(技術者名簿!E11="","",技術者名簿!E11)</f>
        <v/>
      </c>
      <c r="N5" s="77" t="str">
        <f>IF(技術者名簿!$H8="","",1)</f>
        <v/>
      </c>
      <c r="O5" s="77" t="str">
        <f>IF(技術者名簿!H8="","",技術者名簿!H8)</f>
        <v/>
      </c>
      <c r="P5" s="77" t="str">
        <f>IF(技術者名簿!I8="","",技術者名簿!I8)</f>
        <v/>
      </c>
      <c r="Q5" s="77" t="str">
        <f>IF(技術者名簿!J8="","",技術者名簿!J8)</f>
        <v/>
      </c>
      <c r="R5" s="77" t="str">
        <f>IF(技術者名簿!K8="○",1,"")</f>
        <v/>
      </c>
      <c r="S5" s="77" t="str">
        <f>IF(技術者名簿!L8="○",1,"")</f>
        <v/>
      </c>
      <c r="T5" s="78"/>
      <c r="U5" s="78"/>
      <c r="V5" s="78"/>
    </row>
    <row r="6" spans="1:23" ht="11.25" x14ac:dyDescent="0.15">
      <c r="A6" s="74" t="s">
        <v>637</v>
      </c>
      <c r="B6" s="74"/>
      <c r="C6" s="75" t="s">
        <v>636</v>
      </c>
      <c r="D6" s="75" t="s">
        <v>619</v>
      </c>
      <c r="E6" s="88"/>
      <c r="F6" s="77" t="str">
        <f>IF(技術者名簿!$B12="","",1)</f>
        <v/>
      </c>
      <c r="G6" s="77" t="str">
        <f>IF(技術者名簿!B12="","",技術者名簿!B12)</f>
        <v/>
      </c>
      <c r="H6" s="77" t="str">
        <f>IF(技術者名簿!C12="","",技術者名簿!C12)</f>
        <v/>
      </c>
      <c r="I6" s="77" t="str">
        <f>IF(技術者名簿!D12="","",技術者名簿!D12)</f>
        <v/>
      </c>
      <c r="J6" s="77" t="str">
        <f>IF(技術者名簿!E12="","",技術者名簿!E12)</f>
        <v/>
      </c>
      <c r="K6" s="77" t="str">
        <f>IF(技術者名簿!E13="","",技術者名簿!E13)</f>
        <v/>
      </c>
      <c r="L6" s="77" t="str">
        <f>IF(技術者名簿!E14="","",技術者名簿!E14)</f>
        <v/>
      </c>
      <c r="M6" s="77" t="str">
        <f>IF(技術者名簿!E15="","",技術者名簿!E15)</f>
        <v/>
      </c>
      <c r="N6" s="77" t="str">
        <f>IF(技術者名簿!$H12="","",1)</f>
        <v/>
      </c>
      <c r="O6" s="77" t="str">
        <f>IF(技術者名簿!H12="","",技術者名簿!H12)</f>
        <v/>
      </c>
      <c r="P6" s="77" t="str">
        <f>IF(技術者名簿!I12="","",技術者名簿!I12)</f>
        <v/>
      </c>
      <c r="Q6" s="77" t="str">
        <f>IF(技術者名簿!J12="","",技術者名簿!J12)</f>
        <v/>
      </c>
      <c r="R6" s="77" t="str">
        <f>IF(技術者名簿!K12="○",1,"")</f>
        <v/>
      </c>
      <c r="S6" s="77" t="str">
        <f>IF(技術者名簿!L12="○",1,"")</f>
        <v/>
      </c>
      <c r="T6" s="78"/>
      <c r="U6" s="78"/>
      <c r="V6" s="78"/>
    </row>
    <row r="7" spans="1:23" ht="11.25" x14ac:dyDescent="0.15">
      <c r="A7" s="74" t="s">
        <v>638</v>
      </c>
      <c r="B7" s="74"/>
      <c r="C7" s="75" t="s">
        <v>636</v>
      </c>
      <c r="D7" s="75" t="s">
        <v>619</v>
      </c>
      <c r="E7" s="88"/>
      <c r="F7" s="77" t="str">
        <f>IF(技術者名簿!$B16="","",1)</f>
        <v/>
      </c>
      <c r="G7" s="77" t="str">
        <f>IF(技術者名簿!B16="","",技術者名簿!B16)</f>
        <v/>
      </c>
      <c r="H7" s="77" t="str">
        <f>IF(技術者名簿!C16="","",技術者名簿!C16)</f>
        <v/>
      </c>
      <c r="I7" s="77" t="str">
        <f>IF(技術者名簿!D16="","",技術者名簿!D16)</f>
        <v/>
      </c>
      <c r="J7" s="77" t="str">
        <f>IF(技術者名簿!E16="","",技術者名簿!E16)</f>
        <v/>
      </c>
      <c r="K7" s="77" t="str">
        <f>IF(技術者名簿!E17="","",技術者名簿!E17)</f>
        <v/>
      </c>
      <c r="L7" s="77" t="str">
        <f>IF(技術者名簿!E18="","",技術者名簿!E18)</f>
        <v/>
      </c>
      <c r="M7" s="77" t="str">
        <f>IF(技術者名簿!E19="","",技術者名簿!E19)</f>
        <v/>
      </c>
      <c r="N7" s="77" t="str">
        <f>IF(技術者名簿!$H16="","",1)</f>
        <v/>
      </c>
      <c r="O7" s="77" t="str">
        <f>IF(技術者名簿!H16="","",技術者名簿!H16)</f>
        <v/>
      </c>
      <c r="P7" s="77" t="str">
        <f>IF(技術者名簿!I16="","",技術者名簿!I16)</f>
        <v/>
      </c>
      <c r="Q7" s="77" t="str">
        <f>IF(技術者名簿!J16="","",技術者名簿!J16)</f>
        <v/>
      </c>
      <c r="R7" s="77" t="str">
        <f>IF(技術者名簿!K16="○",1,"")</f>
        <v/>
      </c>
      <c r="S7" s="77" t="str">
        <f>IF(技術者名簿!L16="○",1,"")</f>
        <v/>
      </c>
      <c r="T7" s="78"/>
      <c r="U7" s="78"/>
      <c r="V7" s="78"/>
    </row>
    <row r="8" spans="1:23" ht="11.25" x14ac:dyDescent="0.15">
      <c r="A8" s="74" t="s">
        <v>639</v>
      </c>
      <c r="B8" s="74"/>
      <c r="C8" s="75" t="s">
        <v>636</v>
      </c>
      <c r="D8" s="75" t="s">
        <v>619</v>
      </c>
      <c r="E8" s="88"/>
      <c r="F8" s="77" t="str">
        <f>IF(技術者名簿!$B20="","",1)</f>
        <v/>
      </c>
      <c r="G8" s="77" t="str">
        <f>IF(技術者名簿!B20="","",技術者名簿!B20)</f>
        <v/>
      </c>
      <c r="H8" s="77" t="str">
        <f>IF(技術者名簿!C20="","",技術者名簿!C20)</f>
        <v/>
      </c>
      <c r="I8" s="77" t="str">
        <f>IF(技術者名簿!D20="","",技術者名簿!D20)</f>
        <v/>
      </c>
      <c r="J8" s="77" t="str">
        <f>IF(技術者名簿!E20="","",技術者名簿!E20)</f>
        <v/>
      </c>
      <c r="K8" s="77" t="str">
        <f>IF(技術者名簿!E21="","",技術者名簿!E21)</f>
        <v/>
      </c>
      <c r="L8" s="77" t="str">
        <f>IF(技術者名簿!E22="","",技術者名簿!E22)</f>
        <v/>
      </c>
      <c r="M8" s="77" t="str">
        <f>IF(技術者名簿!E23="","",技術者名簿!E23)</f>
        <v/>
      </c>
      <c r="N8" s="77" t="str">
        <f>IF(技術者名簿!$H20="","",1)</f>
        <v/>
      </c>
      <c r="O8" s="77" t="str">
        <f>IF(技術者名簿!H20="","",技術者名簿!H20)</f>
        <v/>
      </c>
      <c r="P8" s="77" t="str">
        <f>IF(技術者名簿!I20="","",技術者名簿!I20)</f>
        <v/>
      </c>
      <c r="Q8" s="77" t="str">
        <f>IF(技術者名簿!J20="","",技術者名簿!J20)</f>
        <v/>
      </c>
      <c r="R8" s="77" t="str">
        <f>IF(技術者名簿!K20="○",1,"")</f>
        <v/>
      </c>
      <c r="S8" s="77" t="str">
        <f>IF(技術者名簿!L20="○",1,"")</f>
        <v/>
      </c>
      <c r="T8" s="78"/>
      <c r="U8" s="78"/>
      <c r="V8" s="78"/>
    </row>
    <row r="9" spans="1:23" ht="11.25" x14ac:dyDescent="0.15">
      <c r="A9" s="74" t="s">
        <v>640</v>
      </c>
      <c r="B9" s="74"/>
      <c r="C9" s="75" t="s">
        <v>636</v>
      </c>
      <c r="D9" s="75" t="s">
        <v>619</v>
      </c>
      <c r="E9" s="88"/>
      <c r="F9" s="77" t="str">
        <f>IF(技術者名簿!$B24="","",1)</f>
        <v/>
      </c>
      <c r="G9" s="77" t="str">
        <f>IF(技術者名簿!B24="","",技術者名簿!B24)</f>
        <v/>
      </c>
      <c r="H9" s="77" t="str">
        <f>IF(技術者名簿!C24="","",技術者名簿!C24)</f>
        <v/>
      </c>
      <c r="I9" s="77" t="str">
        <f>IF(技術者名簿!D24="","",技術者名簿!D24)</f>
        <v/>
      </c>
      <c r="J9" s="77" t="str">
        <f>IF(技術者名簿!E24="","",技術者名簿!E24)</f>
        <v/>
      </c>
      <c r="K9" s="77" t="str">
        <f>IF(技術者名簿!E25="","",技術者名簿!E25)</f>
        <v/>
      </c>
      <c r="L9" s="77" t="str">
        <f>IF(技術者名簿!E26="","",技術者名簿!E26)</f>
        <v/>
      </c>
      <c r="M9" s="77" t="str">
        <f>IF(技術者名簿!E27="","",技術者名簿!E27)</f>
        <v/>
      </c>
      <c r="N9" s="77" t="str">
        <f>IF(技術者名簿!$H24="","",1)</f>
        <v/>
      </c>
      <c r="O9" s="77" t="str">
        <f>IF(技術者名簿!H24="","",技術者名簿!H24)</f>
        <v/>
      </c>
      <c r="P9" s="77" t="str">
        <f>IF(技術者名簿!I24="","",技術者名簿!I24)</f>
        <v/>
      </c>
      <c r="Q9" s="77" t="str">
        <f>IF(技術者名簿!J24="","",技術者名簿!J24)</f>
        <v/>
      </c>
      <c r="R9" s="77" t="str">
        <f>IF(技術者名簿!K24="○",1,"")</f>
        <v/>
      </c>
      <c r="S9" s="77" t="str">
        <f>IF(技術者名簿!L24="○",1,"")</f>
        <v/>
      </c>
      <c r="T9" s="78"/>
      <c r="U9" s="78"/>
      <c r="V9" s="78"/>
    </row>
    <row r="10" spans="1:23" ht="11.25" x14ac:dyDescent="0.15">
      <c r="A10" s="74" t="s">
        <v>641</v>
      </c>
      <c r="B10" s="74"/>
      <c r="C10" s="75" t="s">
        <v>636</v>
      </c>
      <c r="D10" s="75" t="s">
        <v>619</v>
      </c>
      <c r="E10" s="88"/>
      <c r="F10" s="77" t="str">
        <f>IF(技術者名簿!$B28="","",1)</f>
        <v/>
      </c>
      <c r="G10" s="77" t="str">
        <f>IF(技術者名簿!B28="","",技術者名簿!B28)</f>
        <v/>
      </c>
      <c r="H10" s="77" t="str">
        <f>IF(技術者名簿!C28="","",技術者名簿!C28)</f>
        <v/>
      </c>
      <c r="I10" s="77" t="str">
        <f>IF(技術者名簿!D28="","",技術者名簿!D28)</f>
        <v/>
      </c>
      <c r="J10" s="77" t="str">
        <f>IF(技術者名簿!E28="","",技術者名簿!E28)</f>
        <v/>
      </c>
      <c r="K10" s="77" t="str">
        <f>IF(技術者名簿!E29="","",技術者名簿!E29)</f>
        <v/>
      </c>
      <c r="L10" s="77" t="str">
        <f>IF(技術者名簿!E30="","",技術者名簿!E30)</f>
        <v/>
      </c>
      <c r="M10" s="77" t="str">
        <f>IF(技術者名簿!E31="","",技術者名簿!E31)</f>
        <v/>
      </c>
      <c r="N10" s="77" t="str">
        <f>IF(技術者名簿!$H28="","",1)</f>
        <v/>
      </c>
      <c r="O10" s="77" t="str">
        <f>IF(技術者名簿!H28="","",技術者名簿!H28)</f>
        <v/>
      </c>
      <c r="P10" s="77" t="str">
        <f>IF(技術者名簿!I28="","",技術者名簿!I28)</f>
        <v/>
      </c>
      <c r="Q10" s="77" t="str">
        <f>IF(技術者名簿!J28="","",技術者名簿!J28)</f>
        <v/>
      </c>
      <c r="R10" s="77" t="str">
        <f>IF(技術者名簿!K28="○",1,"")</f>
        <v/>
      </c>
      <c r="S10" s="77" t="str">
        <f>IF(技術者名簿!L28="○",1,"")</f>
        <v/>
      </c>
      <c r="T10" s="78"/>
      <c r="U10" s="78"/>
      <c r="V10" s="78"/>
    </row>
    <row r="11" spans="1:23" ht="11.25" x14ac:dyDescent="0.15">
      <c r="A11" s="74" t="s">
        <v>642</v>
      </c>
      <c r="B11" s="74"/>
      <c r="C11" s="75" t="s">
        <v>636</v>
      </c>
      <c r="D11" s="75" t="s">
        <v>619</v>
      </c>
      <c r="E11" s="88"/>
      <c r="F11" s="77" t="str">
        <f>IF(技術者名簿!$B32="","",1)</f>
        <v/>
      </c>
      <c r="G11" s="77" t="str">
        <f>IF(技術者名簿!B32="","",技術者名簿!B32)</f>
        <v/>
      </c>
      <c r="H11" s="77" t="str">
        <f>IF(技術者名簿!C32="","",技術者名簿!C32)</f>
        <v/>
      </c>
      <c r="I11" s="77" t="str">
        <f>IF(技術者名簿!D32="","",技術者名簿!D32)</f>
        <v/>
      </c>
      <c r="J11" s="77" t="str">
        <f>IF(技術者名簿!E32="","",技術者名簿!E32)</f>
        <v/>
      </c>
      <c r="K11" s="77" t="str">
        <f>IF(技術者名簿!E33="","",技術者名簿!E33)</f>
        <v/>
      </c>
      <c r="L11" s="77" t="str">
        <f>IF(技術者名簿!E34="","",技術者名簿!E34)</f>
        <v/>
      </c>
      <c r="M11" s="77" t="str">
        <f>IF(技術者名簿!E35="","",技術者名簿!E35)</f>
        <v/>
      </c>
      <c r="N11" s="77" t="str">
        <f>IF(技術者名簿!$H32="","",1)</f>
        <v/>
      </c>
      <c r="O11" s="77" t="str">
        <f>IF(技術者名簿!H32="","",技術者名簿!H32)</f>
        <v/>
      </c>
      <c r="P11" s="77" t="str">
        <f>IF(技術者名簿!I32="","",技術者名簿!I32)</f>
        <v/>
      </c>
      <c r="Q11" s="77" t="str">
        <f>IF(技術者名簿!J32="","",技術者名簿!J32)</f>
        <v/>
      </c>
      <c r="R11" s="77" t="str">
        <f>IF(技術者名簿!K32="○",1,"")</f>
        <v/>
      </c>
      <c r="S11" s="77" t="str">
        <f>IF(技術者名簿!L32="○",1,"")</f>
        <v/>
      </c>
      <c r="T11" s="78"/>
      <c r="U11" s="78"/>
      <c r="V11" s="78"/>
    </row>
    <row r="12" spans="1:23" ht="11.25" x14ac:dyDescent="0.15">
      <c r="A12" s="74" t="s">
        <v>643</v>
      </c>
      <c r="B12" s="74"/>
      <c r="C12" s="75" t="s">
        <v>636</v>
      </c>
      <c r="D12" s="75" t="s">
        <v>619</v>
      </c>
      <c r="E12" s="88"/>
      <c r="F12" s="77" t="str">
        <f>IF(技術者名簿!$B36="","",1)</f>
        <v/>
      </c>
      <c r="G12" s="77" t="str">
        <f>IF(技術者名簿!B36="","",技術者名簿!B36)</f>
        <v/>
      </c>
      <c r="H12" s="77" t="str">
        <f>IF(技術者名簿!C36="","",技術者名簿!C36)</f>
        <v/>
      </c>
      <c r="I12" s="77" t="str">
        <f>IF(技術者名簿!D36="","",技術者名簿!D36)</f>
        <v/>
      </c>
      <c r="J12" s="77" t="str">
        <f>IF(技術者名簿!E36="","",技術者名簿!E36)</f>
        <v/>
      </c>
      <c r="K12" s="77" t="str">
        <f>IF(技術者名簿!E37="","",技術者名簿!E37)</f>
        <v/>
      </c>
      <c r="L12" s="77" t="str">
        <f>IF(技術者名簿!E38="","",技術者名簿!E38)</f>
        <v/>
      </c>
      <c r="M12" s="77" t="str">
        <f>IF(技術者名簿!E39="","",技術者名簿!E39)</f>
        <v/>
      </c>
      <c r="N12" s="77" t="str">
        <f>IF(技術者名簿!$H36="","",1)</f>
        <v/>
      </c>
      <c r="O12" s="77" t="str">
        <f>IF(技術者名簿!H36="","",技術者名簿!H36)</f>
        <v/>
      </c>
      <c r="P12" s="77" t="str">
        <f>IF(技術者名簿!I36="","",技術者名簿!I36)</f>
        <v/>
      </c>
      <c r="Q12" s="77" t="str">
        <f>IF(技術者名簿!J36="","",技術者名簿!J36)</f>
        <v/>
      </c>
      <c r="R12" s="77" t="str">
        <f>IF(技術者名簿!K36="○",1,"")</f>
        <v/>
      </c>
      <c r="S12" s="77" t="str">
        <f>IF(技術者名簿!L36="○",1,"")</f>
        <v/>
      </c>
      <c r="T12" s="78"/>
      <c r="U12" s="78"/>
      <c r="V12" s="78"/>
    </row>
    <row r="13" spans="1:23" ht="11.25" x14ac:dyDescent="0.15">
      <c r="A13" s="74" t="s">
        <v>644</v>
      </c>
      <c r="B13" s="74"/>
      <c r="C13" s="75" t="s">
        <v>636</v>
      </c>
      <c r="D13" s="75" t="s">
        <v>619</v>
      </c>
      <c r="E13" s="88"/>
      <c r="F13" s="77" t="str">
        <f>IF(技術者名簿!$B40="","",1)</f>
        <v/>
      </c>
      <c r="G13" s="77" t="str">
        <f>IF(技術者名簿!B40="","",技術者名簿!B40)</f>
        <v/>
      </c>
      <c r="H13" s="77" t="str">
        <f>IF(技術者名簿!C40="","",技術者名簿!C40)</f>
        <v/>
      </c>
      <c r="I13" s="77" t="str">
        <f>IF(技術者名簿!D40="","",技術者名簿!D40)</f>
        <v/>
      </c>
      <c r="J13" s="77" t="str">
        <f>IF(技術者名簿!E40="","",技術者名簿!E40)</f>
        <v/>
      </c>
      <c r="K13" s="77" t="str">
        <f>IF(技術者名簿!E41="","",技術者名簿!E41)</f>
        <v/>
      </c>
      <c r="L13" s="77" t="str">
        <f>IF(技術者名簿!E42="","",技術者名簿!E42)</f>
        <v/>
      </c>
      <c r="M13" s="77" t="str">
        <f>IF(技術者名簿!E43="","",技術者名簿!E43)</f>
        <v/>
      </c>
      <c r="N13" s="77" t="str">
        <f>IF(技術者名簿!$H40="","",1)</f>
        <v/>
      </c>
      <c r="O13" s="77" t="str">
        <f>IF(技術者名簿!H40="","",技術者名簿!H40)</f>
        <v/>
      </c>
      <c r="P13" s="77" t="str">
        <f>IF(技術者名簿!I40="","",技術者名簿!I40)</f>
        <v/>
      </c>
      <c r="Q13" s="77" t="str">
        <f>IF(技術者名簿!J40="","",技術者名簿!J40)</f>
        <v/>
      </c>
      <c r="R13" s="77" t="str">
        <f>IF(技術者名簿!K40="○",1,"")</f>
        <v/>
      </c>
      <c r="S13" s="77" t="str">
        <f>IF(技術者名簿!L40="○",1,"")</f>
        <v/>
      </c>
      <c r="T13" s="78"/>
      <c r="U13" s="78"/>
      <c r="V13" s="78"/>
    </row>
    <row r="14" spans="1:23" ht="11.25" x14ac:dyDescent="0.15">
      <c r="A14" s="74" t="s">
        <v>645</v>
      </c>
      <c r="B14" s="74"/>
      <c r="C14" s="75" t="s">
        <v>636</v>
      </c>
      <c r="D14" s="75" t="s">
        <v>619</v>
      </c>
      <c r="E14" s="88"/>
      <c r="F14" s="77" t="str">
        <f>IF(技術者名簿!$B44="","",1)</f>
        <v/>
      </c>
      <c r="G14" s="77" t="str">
        <f>IF(技術者名簿!B44="","",技術者名簿!B44)</f>
        <v/>
      </c>
      <c r="H14" s="77" t="str">
        <f>IF(技術者名簿!C44="","",技術者名簿!C44)</f>
        <v/>
      </c>
      <c r="I14" s="77" t="str">
        <f>IF(技術者名簿!D44="","",技術者名簿!D44)</f>
        <v/>
      </c>
      <c r="J14" s="77" t="str">
        <f>IF(技術者名簿!E44="","",技術者名簿!E44)</f>
        <v/>
      </c>
      <c r="K14" s="77" t="str">
        <f>IF(技術者名簿!E45="","",技術者名簿!E45)</f>
        <v/>
      </c>
      <c r="L14" s="77" t="str">
        <f>IF(技術者名簿!E46="","",技術者名簿!E46)</f>
        <v/>
      </c>
      <c r="M14" s="77" t="str">
        <f>IF(技術者名簿!E47="","",技術者名簿!E47)</f>
        <v/>
      </c>
      <c r="N14" s="77" t="str">
        <f>IF(技術者名簿!$H44="","",1)</f>
        <v/>
      </c>
      <c r="O14" s="77" t="str">
        <f>IF(技術者名簿!H44="","",技術者名簿!H44)</f>
        <v/>
      </c>
      <c r="P14" s="77" t="str">
        <f>IF(技術者名簿!I44="","",技術者名簿!I44)</f>
        <v/>
      </c>
      <c r="Q14" s="77" t="str">
        <f>IF(技術者名簿!J44="","",技術者名簿!J44)</f>
        <v/>
      </c>
      <c r="R14" s="77" t="str">
        <f>IF(技術者名簿!K44="○",1,"")</f>
        <v/>
      </c>
      <c r="S14" s="77" t="str">
        <f>IF(技術者名簿!L44="○",1,"")</f>
        <v/>
      </c>
      <c r="T14" s="78"/>
      <c r="U14" s="78"/>
      <c r="V14" s="78"/>
    </row>
    <row r="15" spans="1:23" ht="11.25" x14ac:dyDescent="0.15">
      <c r="A15" s="74" t="s">
        <v>646</v>
      </c>
      <c r="B15" s="74"/>
      <c r="C15" s="75" t="s">
        <v>636</v>
      </c>
      <c r="D15" s="75" t="s">
        <v>619</v>
      </c>
      <c r="E15" s="88"/>
      <c r="F15" s="77" t="str">
        <f>IF(技術者名簿!$B48="","",1)</f>
        <v/>
      </c>
      <c r="G15" s="77" t="str">
        <f>IF(技術者名簿!B48="","",技術者名簿!B48)</f>
        <v/>
      </c>
      <c r="H15" s="77" t="str">
        <f>IF(技術者名簿!C48="","",技術者名簿!C48)</f>
        <v/>
      </c>
      <c r="I15" s="77" t="str">
        <f>IF(技術者名簿!D48="","",技術者名簿!D48)</f>
        <v/>
      </c>
      <c r="J15" s="77" t="str">
        <f>IF(技術者名簿!E48="","",技術者名簿!E48)</f>
        <v/>
      </c>
      <c r="K15" s="77" t="str">
        <f>IF(技術者名簿!E49="","",技術者名簿!E49)</f>
        <v/>
      </c>
      <c r="L15" s="77" t="str">
        <f>IF(技術者名簿!E50="","",技術者名簿!E50)</f>
        <v/>
      </c>
      <c r="M15" s="77" t="str">
        <f>IF(技術者名簿!E51="","",技術者名簿!E51)</f>
        <v/>
      </c>
      <c r="N15" s="77" t="str">
        <f>IF(技術者名簿!$H48="","",1)</f>
        <v/>
      </c>
      <c r="O15" s="77" t="str">
        <f>IF(技術者名簿!H48="","",技術者名簿!H48)</f>
        <v/>
      </c>
      <c r="P15" s="77" t="str">
        <f>IF(技術者名簿!I48="","",技術者名簿!I48)</f>
        <v/>
      </c>
      <c r="Q15" s="77" t="str">
        <f>IF(技術者名簿!J48="","",技術者名簿!J48)</f>
        <v/>
      </c>
      <c r="R15" s="77" t="str">
        <f>IF(技術者名簿!K48="○",1,"")</f>
        <v/>
      </c>
      <c r="S15" s="77" t="str">
        <f>IF(技術者名簿!L48="○",1,"")</f>
        <v/>
      </c>
      <c r="T15" s="78"/>
      <c r="U15" s="78"/>
      <c r="V15" s="78"/>
    </row>
    <row r="16" spans="1:23" ht="11.25" x14ac:dyDescent="0.15">
      <c r="A16" s="74" t="s">
        <v>647</v>
      </c>
      <c r="B16" s="74"/>
      <c r="C16" s="75" t="s">
        <v>636</v>
      </c>
      <c r="D16" s="75" t="s">
        <v>619</v>
      </c>
      <c r="E16" s="88"/>
      <c r="F16" s="77" t="str">
        <f>IF(技術者名簿!$B52="","",1)</f>
        <v/>
      </c>
      <c r="G16" s="77" t="str">
        <f>IF(技術者名簿!B52="","",技術者名簿!B52)</f>
        <v/>
      </c>
      <c r="H16" s="77" t="str">
        <f>IF(技術者名簿!C52="","",技術者名簿!C52)</f>
        <v/>
      </c>
      <c r="I16" s="77" t="str">
        <f>IF(技術者名簿!D52="","",技術者名簿!D52)</f>
        <v/>
      </c>
      <c r="J16" s="77" t="str">
        <f>IF(技術者名簿!E52="","",技術者名簿!E52)</f>
        <v/>
      </c>
      <c r="K16" s="77" t="str">
        <f>IF(技術者名簿!E53="","",技術者名簿!E53)</f>
        <v/>
      </c>
      <c r="L16" s="77" t="str">
        <f>IF(技術者名簿!E54="","",技術者名簿!E54)</f>
        <v/>
      </c>
      <c r="M16" s="77" t="str">
        <f>IF(技術者名簿!E55="","",技術者名簿!E55)</f>
        <v/>
      </c>
      <c r="N16" s="77" t="str">
        <f>IF(技術者名簿!$H52="","",1)</f>
        <v/>
      </c>
      <c r="O16" s="77" t="str">
        <f>IF(技術者名簿!H52="","",技術者名簿!H52)</f>
        <v/>
      </c>
      <c r="P16" s="77" t="str">
        <f>IF(技術者名簿!I52="","",技術者名簿!I52)</f>
        <v/>
      </c>
      <c r="Q16" s="77" t="str">
        <f>IF(技術者名簿!J52="","",技術者名簿!J52)</f>
        <v/>
      </c>
      <c r="R16" s="77" t="str">
        <f>IF(技術者名簿!K52="○",1,"")</f>
        <v/>
      </c>
      <c r="S16" s="77" t="str">
        <f>IF(技術者名簿!L52="○",1,"")</f>
        <v/>
      </c>
      <c r="T16" s="78"/>
      <c r="U16" s="78"/>
      <c r="V16" s="78"/>
    </row>
    <row r="17" spans="1:22" s="72" customFormat="1" ht="11.25" x14ac:dyDescent="0.15">
      <c r="A17" s="74" t="s">
        <v>648</v>
      </c>
      <c r="B17" s="74"/>
      <c r="C17" s="75" t="s">
        <v>636</v>
      </c>
      <c r="D17" s="75" t="s">
        <v>619</v>
      </c>
      <c r="E17" s="88"/>
      <c r="F17" s="77" t="str">
        <f>IF(技術者名簿!$B56="","",1)</f>
        <v/>
      </c>
      <c r="G17" s="77" t="str">
        <f>IF(技術者名簿!B56="","",技術者名簿!B56)</f>
        <v/>
      </c>
      <c r="H17" s="77" t="str">
        <f>IF(技術者名簿!C56="","",技術者名簿!C56)</f>
        <v/>
      </c>
      <c r="I17" s="77" t="str">
        <f>IF(技術者名簿!D56="","",技術者名簿!D56)</f>
        <v/>
      </c>
      <c r="J17" s="77" t="str">
        <f>IF(技術者名簿!E56="","",技術者名簿!E56)</f>
        <v/>
      </c>
      <c r="K17" s="77" t="str">
        <f>IF(技術者名簿!E57="","",技術者名簿!E57)</f>
        <v/>
      </c>
      <c r="L17" s="77" t="str">
        <f>IF(技術者名簿!E58="","",技術者名簿!E58)</f>
        <v/>
      </c>
      <c r="M17" s="77" t="str">
        <f>IF(技術者名簿!E59="","",技術者名簿!E59)</f>
        <v/>
      </c>
      <c r="N17" s="77" t="str">
        <f>IF(技術者名簿!$H56="","",1)</f>
        <v/>
      </c>
      <c r="O17" s="77" t="str">
        <f>IF(技術者名簿!H56="","",技術者名簿!H56)</f>
        <v/>
      </c>
      <c r="P17" s="77" t="str">
        <f>IF(技術者名簿!I56="","",技術者名簿!I56)</f>
        <v/>
      </c>
      <c r="Q17" s="77" t="str">
        <f>IF(技術者名簿!J56="","",技術者名簿!J56)</f>
        <v/>
      </c>
      <c r="R17" s="77" t="str">
        <f>IF(技術者名簿!K56="○",1,"")</f>
        <v/>
      </c>
      <c r="S17" s="77" t="str">
        <f>IF(技術者名簿!L56="○",1,"")</f>
        <v/>
      </c>
      <c r="T17" s="78"/>
      <c r="U17" s="78"/>
      <c r="V17" s="78"/>
    </row>
    <row r="18" spans="1:22" s="72" customFormat="1" ht="11.25" x14ac:dyDescent="0.15">
      <c r="A18" s="74" t="s">
        <v>649</v>
      </c>
      <c r="B18" s="74"/>
      <c r="C18" s="75" t="s">
        <v>636</v>
      </c>
      <c r="D18" s="75" t="s">
        <v>619</v>
      </c>
      <c r="E18" s="88"/>
      <c r="F18" s="77" t="str">
        <f>IF(技術者名簿!$B60="","",1)</f>
        <v/>
      </c>
      <c r="G18" s="77" t="str">
        <f>IF(技術者名簿!B60="","",技術者名簿!B60)</f>
        <v/>
      </c>
      <c r="H18" s="77" t="str">
        <f>IF(技術者名簿!C60="","",技術者名簿!C60)</f>
        <v/>
      </c>
      <c r="I18" s="77" t="str">
        <f>IF(技術者名簿!D60="","",技術者名簿!D60)</f>
        <v/>
      </c>
      <c r="J18" s="77" t="str">
        <f>IF(技術者名簿!E60="","",技術者名簿!E60)</f>
        <v/>
      </c>
      <c r="K18" s="77" t="str">
        <f>IF(技術者名簿!E61="","",技術者名簿!E61)</f>
        <v/>
      </c>
      <c r="L18" s="77" t="str">
        <f>IF(技術者名簿!E62="","",技術者名簿!E62)</f>
        <v/>
      </c>
      <c r="M18" s="77" t="str">
        <f>IF(技術者名簿!E63="","",技術者名簿!E63)</f>
        <v/>
      </c>
      <c r="N18" s="77" t="str">
        <f>IF(技術者名簿!$H60="","",1)</f>
        <v/>
      </c>
      <c r="O18" s="77" t="str">
        <f>IF(技術者名簿!H60="","",技術者名簿!H60)</f>
        <v/>
      </c>
      <c r="P18" s="77" t="str">
        <f>IF(技術者名簿!I60="","",技術者名簿!I60)</f>
        <v/>
      </c>
      <c r="Q18" s="77" t="str">
        <f>IF(技術者名簿!J60="","",技術者名簿!J60)</f>
        <v/>
      </c>
      <c r="R18" s="77" t="str">
        <f>IF(技術者名簿!K60="○",1,"")</f>
        <v/>
      </c>
      <c r="S18" s="77" t="str">
        <f>IF(技術者名簿!L60="○",1,"")</f>
        <v/>
      </c>
      <c r="T18" s="78"/>
      <c r="U18" s="78"/>
      <c r="V18" s="78"/>
    </row>
    <row r="19" spans="1:22" s="72" customFormat="1" ht="11.25" x14ac:dyDescent="0.15">
      <c r="A19" s="74" t="s">
        <v>650</v>
      </c>
      <c r="B19" s="74"/>
      <c r="C19" s="75" t="s">
        <v>636</v>
      </c>
      <c r="D19" s="75" t="s">
        <v>619</v>
      </c>
      <c r="E19" s="88"/>
      <c r="F19" s="77" t="str">
        <f>IF(技術者名簿!$B64="","",1)</f>
        <v/>
      </c>
      <c r="G19" s="77" t="str">
        <f>IF(技術者名簿!B64="","",技術者名簿!B64)</f>
        <v/>
      </c>
      <c r="H19" s="77" t="str">
        <f>IF(技術者名簿!C64="","",技術者名簿!C64)</f>
        <v/>
      </c>
      <c r="I19" s="77" t="str">
        <f>IF(技術者名簿!D64="","",技術者名簿!D64)</f>
        <v/>
      </c>
      <c r="J19" s="77" t="str">
        <f>IF(技術者名簿!E64="","",技術者名簿!E64)</f>
        <v/>
      </c>
      <c r="K19" s="77" t="str">
        <f>IF(技術者名簿!E65="","",技術者名簿!E65)</f>
        <v/>
      </c>
      <c r="L19" s="77" t="str">
        <f>IF(技術者名簿!E66="","",技術者名簿!E66)</f>
        <v/>
      </c>
      <c r="M19" s="77" t="str">
        <f>IF(技術者名簿!E67="","",技術者名簿!E67)</f>
        <v/>
      </c>
      <c r="N19" s="77" t="str">
        <f>IF(技術者名簿!$H64="","",1)</f>
        <v/>
      </c>
      <c r="O19" s="77" t="str">
        <f>IF(技術者名簿!H64="","",技術者名簿!H64)</f>
        <v/>
      </c>
      <c r="P19" s="77" t="str">
        <f>IF(技術者名簿!I64="","",技術者名簿!I64)</f>
        <v/>
      </c>
      <c r="Q19" s="77" t="str">
        <f>IF(技術者名簿!J64="","",技術者名簿!J64)</f>
        <v/>
      </c>
      <c r="R19" s="77" t="str">
        <f>IF(技術者名簿!K64="○",1,"")</f>
        <v/>
      </c>
      <c r="S19" s="77" t="str">
        <f>IF(技術者名簿!L64="○",1,"")</f>
        <v/>
      </c>
      <c r="T19" s="78"/>
      <c r="U19" s="78"/>
      <c r="V19" s="78"/>
    </row>
    <row r="20" spans="1:22" s="72" customFormat="1" ht="11.25" x14ac:dyDescent="0.15">
      <c r="A20" s="74" t="s">
        <v>651</v>
      </c>
      <c r="B20" s="74"/>
      <c r="C20" s="75" t="s">
        <v>636</v>
      </c>
      <c r="D20" s="75" t="s">
        <v>619</v>
      </c>
      <c r="E20" s="88"/>
      <c r="F20" s="77" t="str">
        <f>IF(技術者名簿!$B68="","",1)</f>
        <v/>
      </c>
      <c r="G20" s="77" t="str">
        <f>IF(技術者名簿!B68="","",技術者名簿!B68)</f>
        <v/>
      </c>
      <c r="H20" s="77" t="str">
        <f>IF(技術者名簿!C68="","",技術者名簿!C68)</f>
        <v/>
      </c>
      <c r="I20" s="77" t="str">
        <f>IF(技術者名簿!D68="","",技術者名簿!D68)</f>
        <v/>
      </c>
      <c r="J20" s="77" t="str">
        <f>IF(技術者名簿!E68="","",技術者名簿!E68)</f>
        <v/>
      </c>
      <c r="K20" s="77" t="str">
        <f>IF(技術者名簿!E69="","",技術者名簿!E69)</f>
        <v/>
      </c>
      <c r="L20" s="77" t="str">
        <f>IF(技術者名簿!E70="","",技術者名簿!E70)</f>
        <v/>
      </c>
      <c r="M20" s="77" t="str">
        <f>IF(技術者名簿!E71="","",技術者名簿!E71)</f>
        <v/>
      </c>
      <c r="N20" s="77" t="str">
        <f>IF(技術者名簿!$H68="","",1)</f>
        <v/>
      </c>
      <c r="O20" s="77" t="str">
        <f>IF(技術者名簿!H68="","",技術者名簿!H68)</f>
        <v/>
      </c>
      <c r="P20" s="77" t="str">
        <f>IF(技術者名簿!I68="","",技術者名簿!I68)</f>
        <v/>
      </c>
      <c r="Q20" s="77" t="str">
        <f>IF(技術者名簿!J68="","",技術者名簿!J68)</f>
        <v/>
      </c>
      <c r="R20" s="77" t="str">
        <f>IF(技術者名簿!K68="○",1,"")</f>
        <v/>
      </c>
      <c r="S20" s="77" t="str">
        <f>IF(技術者名簿!L68="○",1,"")</f>
        <v/>
      </c>
      <c r="T20" s="78"/>
      <c r="U20" s="78"/>
      <c r="V20" s="78"/>
    </row>
    <row r="21" spans="1:22" s="72" customFormat="1" ht="11.25" x14ac:dyDescent="0.15">
      <c r="A21" s="74" t="s">
        <v>652</v>
      </c>
      <c r="B21" s="74"/>
      <c r="C21" s="75" t="s">
        <v>636</v>
      </c>
      <c r="D21" s="75" t="s">
        <v>619</v>
      </c>
      <c r="E21" s="88"/>
      <c r="F21" s="77" t="str">
        <f>IF(技術者名簿!$B72="","",1)</f>
        <v/>
      </c>
      <c r="G21" s="77" t="str">
        <f>IF(技術者名簿!B72="","",技術者名簿!B72)</f>
        <v/>
      </c>
      <c r="H21" s="77" t="str">
        <f>IF(技術者名簿!C72="","",技術者名簿!C72)</f>
        <v/>
      </c>
      <c r="I21" s="77" t="str">
        <f>IF(技術者名簿!D72="","",技術者名簿!D72)</f>
        <v/>
      </c>
      <c r="J21" s="77" t="str">
        <f>IF(技術者名簿!E72="","",技術者名簿!E72)</f>
        <v/>
      </c>
      <c r="K21" s="77" t="str">
        <f>IF(技術者名簿!E73="","",技術者名簿!E73)</f>
        <v/>
      </c>
      <c r="L21" s="77" t="str">
        <f>IF(技術者名簿!E74="","",技術者名簿!E74)</f>
        <v/>
      </c>
      <c r="M21" s="77" t="str">
        <f>IF(技術者名簿!E75="","",技術者名簿!E75)</f>
        <v/>
      </c>
      <c r="N21" s="77" t="str">
        <f>IF(技術者名簿!$H72="","",1)</f>
        <v/>
      </c>
      <c r="O21" s="77" t="str">
        <f>IF(技術者名簿!H72="","",技術者名簿!H72)</f>
        <v/>
      </c>
      <c r="P21" s="77" t="str">
        <f>IF(技術者名簿!I72="","",技術者名簿!I72)</f>
        <v/>
      </c>
      <c r="Q21" s="77" t="str">
        <f>IF(技術者名簿!J72="","",技術者名簿!J72)</f>
        <v/>
      </c>
      <c r="R21" s="77" t="str">
        <f>IF(技術者名簿!K72="○",1,"")</f>
        <v/>
      </c>
      <c r="S21" s="77" t="str">
        <f>IF(技術者名簿!L72="○",1,"")</f>
        <v/>
      </c>
      <c r="T21" s="78"/>
      <c r="U21" s="78"/>
      <c r="V21" s="78"/>
    </row>
    <row r="22" spans="1:22" s="72" customFormat="1" ht="11.25" x14ac:dyDescent="0.15">
      <c r="A22" s="74" t="s">
        <v>653</v>
      </c>
      <c r="B22" s="74"/>
      <c r="C22" s="75" t="s">
        <v>636</v>
      </c>
      <c r="D22" s="75" t="s">
        <v>619</v>
      </c>
      <c r="E22" s="88"/>
      <c r="F22" s="77" t="str">
        <f>IF(技術者名簿!$B76="","",1)</f>
        <v/>
      </c>
      <c r="G22" s="77" t="str">
        <f>IF(技術者名簿!B76="","",技術者名簿!B76)</f>
        <v/>
      </c>
      <c r="H22" s="77" t="str">
        <f>IF(技術者名簿!C76="","",技術者名簿!C76)</f>
        <v/>
      </c>
      <c r="I22" s="77" t="str">
        <f>IF(技術者名簿!D76="","",技術者名簿!D76)</f>
        <v/>
      </c>
      <c r="J22" s="77" t="str">
        <f>IF(技術者名簿!E76="","",技術者名簿!E76)</f>
        <v/>
      </c>
      <c r="K22" s="77" t="str">
        <f>IF(技術者名簿!E77="","",技術者名簿!E77)</f>
        <v/>
      </c>
      <c r="L22" s="77" t="str">
        <f>IF(技術者名簿!E78="","",技術者名簿!E78)</f>
        <v/>
      </c>
      <c r="M22" s="77" t="str">
        <f>IF(技術者名簿!E79="","",技術者名簿!E79)</f>
        <v/>
      </c>
      <c r="N22" s="77" t="str">
        <f>IF(技術者名簿!$H76="","",1)</f>
        <v/>
      </c>
      <c r="O22" s="77" t="str">
        <f>IF(技術者名簿!H76="","",技術者名簿!H76)</f>
        <v/>
      </c>
      <c r="P22" s="77" t="str">
        <f>IF(技術者名簿!I76="","",技術者名簿!I76)</f>
        <v/>
      </c>
      <c r="Q22" s="77" t="str">
        <f>IF(技術者名簿!J76="","",技術者名簿!J76)</f>
        <v/>
      </c>
      <c r="R22" s="77" t="str">
        <f>IF(技術者名簿!K76="○",1,"")</f>
        <v/>
      </c>
      <c r="S22" s="77" t="str">
        <f>IF(技術者名簿!L76="○",1,"")</f>
        <v/>
      </c>
      <c r="T22" s="78"/>
      <c r="U22" s="78"/>
      <c r="V22" s="78"/>
    </row>
    <row r="23" spans="1:22" s="72" customFormat="1" ht="11.25" x14ac:dyDescent="0.15">
      <c r="A23" s="74" t="s">
        <v>654</v>
      </c>
      <c r="B23" s="74"/>
      <c r="C23" s="75" t="s">
        <v>636</v>
      </c>
      <c r="D23" s="75" t="s">
        <v>619</v>
      </c>
      <c r="E23" s="88"/>
      <c r="F23" s="77" t="str">
        <f>IF(技術者名簿!$B80="","",1)</f>
        <v/>
      </c>
      <c r="G23" s="77" t="str">
        <f>IF(技術者名簿!B80="","",技術者名簿!B80)</f>
        <v/>
      </c>
      <c r="H23" s="77" t="str">
        <f>IF(技術者名簿!C80="","",技術者名簿!C80)</f>
        <v/>
      </c>
      <c r="I23" s="77" t="str">
        <f>IF(技術者名簿!D80="","",技術者名簿!D80)</f>
        <v/>
      </c>
      <c r="J23" s="77" t="str">
        <f>IF(技術者名簿!E80="","",技術者名簿!E80)</f>
        <v/>
      </c>
      <c r="K23" s="77" t="str">
        <f>IF(技術者名簿!E81="","",技術者名簿!E81)</f>
        <v/>
      </c>
      <c r="L23" s="77" t="str">
        <f>IF(技術者名簿!E82="","",技術者名簿!E82)</f>
        <v/>
      </c>
      <c r="M23" s="77" t="str">
        <f>IF(技術者名簿!E83="","",技術者名簿!E83)</f>
        <v/>
      </c>
      <c r="N23" s="77" t="str">
        <f>IF(技術者名簿!$H80="","",1)</f>
        <v/>
      </c>
      <c r="O23" s="77" t="str">
        <f>IF(技術者名簿!H80="","",技術者名簿!H80)</f>
        <v/>
      </c>
      <c r="P23" s="77" t="str">
        <f>IF(技術者名簿!I80="","",技術者名簿!I80)</f>
        <v/>
      </c>
      <c r="Q23" s="77" t="str">
        <f>IF(技術者名簿!J80="","",技術者名簿!J80)</f>
        <v/>
      </c>
      <c r="R23" s="77" t="str">
        <f>IF(技術者名簿!K80="○",1,"")</f>
        <v/>
      </c>
      <c r="S23" s="77" t="str">
        <f>IF(技術者名簿!L80="○",1,"")</f>
        <v/>
      </c>
      <c r="T23" s="78"/>
      <c r="U23" s="78"/>
      <c r="V23" s="78"/>
    </row>
    <row r="24" spans="1:22" s="72" customFormat="1" ht="11.25" x14ac:dyDescent="0.15">
      <c r="A24" s="74" t="s">
        <v>655</v>
      </c>
      <c r="B24" s="74"/>
      <c r="C24" s="75" t="s">
        <v>636</v>
      </c>
      <c r="D24" s="75" t="s">
        <v>619</v>
      </c>
      <c r="E24" s="88"/>
      <c r="F24" s="77" t="str">
        <f>IF(技術者名簿!$B84="","",1)</f>
        <v/>
      </c>
      <c r="G24" s="77" t="str">
        <f>IF(技術者名簿!B84="","",技術者名簿!B84)</f>
        <v/>
      </c>
      <c r="H24" s="77" t="str">
        <f>IF(技術者名簿!C84="","",技術者名簿!C84)</f>
        <v/>
      </c>
      <c r="I24" s="77" t="str">
        <f>IF(技術者名簿!D84="","",技術者名簿!D84)</f>
        <v/>
      </c>
      <c r="J24" s="77" t="str">
        <f>IF(技術者名簿!E84="","",技術者名簿!E84)</f>
        <v/>
      </c>
      <c r="K24" s="77" t="str">
        <f>IF(技術者名簿!E85="","",技術者名簿!E85)</f>
        <v/>
      </c>
      <c r="L24" s="77" t="str">
        <f>IF(技術者名簿!E86="","",技術者名簿!E86)</f>
        <v/>
      </c>
      <c r="M24" s="77" t="str">
        <f>IF(技術者名簿!E87="","",技術者名簿!E87)</f>
        <v/>
      </c>
      <c r="N24" s="77" t="str">
        <f>IF(技術者名簿!$H84="","",1)</f>
        <v/>
      </c>
      <c r="O24" s="77" t="str">
        <f>IF(技術者名簿!H84="","",技術者名簿!H84)</f>
        <v/>
      </c>
      <c r="P24" s="77" t="str">
        <f>IF(技術者名簿!I84="","",技術者名簿!I84)</f>
        <v/>
      </c>
      <c r="Q24" s="77" t="str">
        <f>IF(技術者名簿!J84="","",技術者名簿!J84)</f>
        <v/>
      </c>
      <c r="R24" s="77" t="str">
        <f>IF(技術者名簿!K84="○",1,"")</f>
        <v/>
      </c>
      <c r="S24" s="77" t="str">
        <f>IF(技術者名簿!L84="○",1,"")</f>
        <v/>
      </c>
      <c r="T24" s="78"/>
      <c r="U24" s="78"/>
      <c r="V24" s="78"/>
    </row>
    <row r="25" spans="1:22" s="72" customFormat="1" ht="11.25" x14ac:dyDescent="0.15">
      <c r="A25" s="74" t="s">
        <v>656</v>
      </c>
      <c r="B25" s="74"/>
      <c r="C25" s="75" t="s">
        <v>636</v>
      </c>
      <c r="D25" s="75" t="s">
        <v>619</v>
      </c>
      <c r="E25" s="88"/>
      <c r="F25" s="77" t="str">
        <f>IF(技術者名簿!$B88="","",1)</f>
        <v/>
      </c>
      <c r="G25" s="77" t="str">
        <f>IF(技術者名簿!B88="","",技術者名簿!B88)</f>
        <v/>
      </c>
      <c r="H25" s="77" t="str">
        <f>IF(技術者名簿!C88="","",技術者名簿!C88)</f>
        <v/>
      </c>
      <c r="I25" s="77" t="str">
        <f>IF(技術者名簿!D88="","",技術者名簿!D88)</f>
        <v/>
      </c>
      <c r="J25" s="77" t="str">
        <f>IF(技術者名簿!E88="","",技術者名簿!E88)</f>
        <v/>
      </c>
      <c r="K25" s="77" t="str">
        <f>IF(技術者名簿!E89="","",技術者名簿!E89)</f>
        <v/>
      </c>
      <c r="L25" s="77" t="str">
        <f>IF(技術者名簿!E90="","",技術者名簿!E90)</f>
        <v/>
      </c>
      <c r="M25" s="77" t="str">
        <f>IF(技術者名簿!E91="","",技術者名簿!E91)</f>
        <v/>
      </c>
      <c r="N25" s="77" t="str">
        <f>IF(技術者名簿!$H88="","",1)</f>
        <v/>
      </c>
      <c r="O25" s="77" t="str">
        <f>IF(技術者名簿!H88="","",技術者名簿!H88)</f>
        <v/>
      </c>
      <c r="P25" s="77" t="str">
        <f>IF(技術者名簿!I88="","",技術者名簿!I88)</f>
        <v/>
      </c>
      <c r="Q25" s="77" t="str">
        <f>IF(技術者名簿!J88="","",技術者名簿!J88)</f>
        <v/>
      </c>
      <c r="R25" s="77" t="str">
        <f>IF(技術者名簿!K88="○",1,"")</f>
        <v/>
      </c>
      <c r="S25" s="77" t="str">
        <f>IF(技術者名簿!L88="○",1,"")</f>
        <v/>
      </c>
      <c r="T25" s="78"/>
      <c r="U25" s="78"/>
      <c r="V25" s="78"/>
    </row>
    <row r="26" spans="1:22" s="72" customFormat="1" ht="11.25" x14ac:dyDescent="0.15">
      <c r="A26" s="74" t="s">
        <v>657</v>
      </c>
      <c r="B26" s="74"/>
      <c r="C26" s="75" t="s">
        <v>636</v>
      </c>
      <c r="D26" s="75" t="s">
        <v>619</v>
      </c>
      <c r="E26" s="88"/>
      <c r="F26" s="77" t="str">
        <f>IF(技術者名簿!$B92="","",1)</f>
        <v/>
      </c>
      <c r="G26" s="77" t="str">
        <f>IF(技術者名簿!B92="","",技術者名簿!B92)</f>
        <v/>
      </c>
      <c r="H26" s="77" t="str">
        <f>IF(技術者名簿!C92="","",技術者名簿!C92)</f>
        <v/>
      </c>
      <c r="I26" s="77" t="str">
        <f>IF(技術者名簿!D92="","",技術者名簿!D92)</f>
        <v/>
      </c>
      <c r="J26" s="77" t="str">
        <f>IF(技術者名簿!E92="","",技術者名簿!E92)</f>
        <v/>
      </c>
      <c r="K26" s="77" t="str">
        <f>IF(技術者名簿!E93="","",技術者名簿!E93)</f>
        <v/>
      </c>
      <c r="L26" s="77" t="str">
        <f>IF(技術者名簿!E94="","",技術者名簿!E94)</f>
        <v/>
      </c>
      <c r="M26" s="77" t="str">
        <f>IF(技術者名簿!E95="","",技術者名簿!E95)</f>
        <v/>
      </c>
      <c r="N26" s="77" t="str">
        <f>IF(技術者名簿!$H92="","",1)</f>
        <v/>
      </c>
      <c r="O26" s="77" t="str">
        <f>IF(技術者名簿!H92="","",技術者名簿!H92)</f>
        <v/>
      </c>
      <c r="P26" s="77" t="str">
        <f>IF(技術者名簿!I92="","",技術者名簿!I92)</f>
        <v/>
      </c>
      <c r="Q26" s="77" t="str">
        <f>IF(技術者名簿!J92="","",技術者名簿!J92)</f>
        <v/>
      </c>
      <c r="R26" s="77" t="str">
        <f>IF(技術者名簿!K92="○",1,"")</f>
        <v/>
      </c>
      <c r="S26" s="77" t="str">
        <f>IF(技術者名簿!L92="○",1,"")</f>
        <v/>
      </c>
      <c r="T26" s="78"/>
      <c r="U26" s="78"/>
      <c r="V26" s="78"/>
    </row>
    <row r="27" spans="1:22" s="72" customFormat="1" ht="11.25" x14ac:dyDescent="0.15">
      <c r="A27" s="74" t="s">
        <v>658</v>
      </c>
      <c r="B27" s="74"/>
      <c r="C27" s="75" t="s">
        <v>636</v>
      </c>
      <c r="D27" s="75" t="s">
        <v>619</v>
      </c>
      <c r="E27" s="88"/>
      <c r="F27" s="77" t="str">
        <f>IF(技術者名簿!$B96="","",1)</f>
        <v/>
      </c>
      <c r="G27" s="77" t="str">
        <f>IF(技術者名簿!B96="","",技術者名簿!B96)</f>
        <v/>
      </c>
      <c r="H27" s="77" t="str">
        <f>IF(技術者名簿!C96="","",技術者名簿!C96)</f>
        <v/>
      </c>
      <c r="I27" s="77" t="str">
        <f>IF(技術者名簿!D96="","",技術者名簿!D96)</f>
        <v/>
      </c>
      <c r="J27" s="77" t="str">
        <f>IF(技術者名簿!E96="","",技術者名簿!E96)</f>
        <v/>
      </c>
      <c r="K27" s="77" t="str">
        <f>IF(技術者名簿!E97="","",技術者名簿!E97)</f>
        <v/>
      </c>
      <c r="L27" s="77" t="str">
        <f>IF(技術者名簿!E98="","",技術者名簿!E98)</f>
        <v/>
      </c>
      <c r="M27" s="77" t="str">
        <f>IF(技術者名簿!E99="","",技術者名簿!E99)</f>
        <v/>
      </c>
      <c r="N27" s="77" t="str">
        <f>IF(技術者名簿!$H96="","",1)</f>
        <v/>
      </c>
      <c r="O27" s="77" t="str">
        <f>IF(技術者名簿!H96="","",技術者名簿!H96)</f>
        <v/>
      </c>
      <c r="P27" s="77" t="str">
        <f>IF(技術者名簿!I96="","",技術者名簿!I96)</f>
        <v/>
      </c>
      <c r="Q27" s="77" t="str">
        <f>IF(技術者名簿!J96="","",技術者名簿!J96)</f>
        <v/>
      </c>
      <c r="R27" s="77" t="str">
        <f>IF(技術者名簿!K96="○",1,"")</f>
        <v/>
      </c>
      <c r="S27" s="77" t="str">
        <f>IF(技術者名簿!L96="○",1,"")</f>
        <v/>
      </c>
      <c r="T27" s="78"/>
      <c r="U27" s="78"/>
      <c r="V27" s="78"/>
    </row>
    <row r="28" spans="1:22" s="72" customFormat="1" ht="11.25" x14ac:dyDescent="0.15">
      <c r="A28" s="74" t="s">
        <v>659</v>
      </c>
      <c r="B28" s="74"/>
      <c r="C28" s="75" t="s">
        <v>636</v>
      </c>
      <c r="D28" s="75" t="s">
        <v>619</v>
      </c>
      <c r="E28" s="88"/>
      <c r="F28" s="77" t="str">
        <f>IF(技術者名簿!$B100="","",1)</f>
        <v/>
      </c>
      <c r="G28" s="77" t="str">
        <f>IF(技術者名簿!B100="","",技術者名簿!B100)</f>
        <v/>
      </c>
      <c r="H28" s="77" t="str">
        <f>IF(技術者名簿!C100="","",技術者名簿!C100)</f>
        <v/>
      </c>
      <c r="I28" s="77" t="str">
        <f>IF(技術者名簿!D100="","",技術者名簿!D100)</f>
        <v/>
      </c>
      <c r="J28" s="77" t="str">
        <f>IF(技術者名簿!E100="","",技術者名簿!E100)</f>
        <v/>
      </c>
      <c r="K28" s="77" t="str">
        <f>IF(技術者名簿!E101="","",技術者名簿!E101)</f>
        <v/>
      </c>
      <c r="L28" s="77" t="str">
        <f>IF(技術者名簿!E102="","",技術者名簿!E102)</f>
        <v/>
      </c>
      <c r="M28" s="77" t="str">
        <f>IF(技術者名簿!E103="","",技術者名簿!E103)</f>
        <v/>
      </c>
      <c r="N28" s="77" t="str">
        <f>IF(技術者名簿!$H100="","",1)</f>
        <v/>
      </c>
      <c r="O28" s="77" t="str">
        <f>IF(技術者名簿!H100="","",技術者名簿!H100)</f>
        <v/>
      </c>
      <c r="P28" s="77" t="str">
        <f>IF(技術者名簿!I100="","",技術者名簿!I100)</f>
        <v/>
      </c>
      <c r="Q28" s="77" t="str">
        <f>IF(技術者名簿!J100="","",技術者名簿!J100)</f>
        <v/>
      </c>
      <c r="R28" s="77" t="str">
        <f>IF(技術者名簿!K100="○",1,"")</f>
        <v/>
      </c>
      <c r="S28" s="77" t="str">
        <f>IF(技術者名簿!L100="○",1,"")</f>
        <v/>
      </c>
      <c r="T28" s="78"/>
      <c r="U28" s="78"/>
      <c r="V28" s="78"/>
    </row>
    <row r="29" spans="1:22" s="72" customFormat="1" ht="11.25" x14ac:dyDescent="0.15">
      <c r="A29" s="74" t="s">
        <v>660</v>
      </c>
      <c r="B29" s="74"/>
      <c r="C29" s="75" t="s">
        <v>636</v>
      </c>
      <c r="D29" s="75" t="s">
        <v>619</v>
      </c>
      <c r="E29" s="88"/>
      <c r="F29" s="77" t="str">
        <f>IF(技術者名簿!$B104="","",1)</f>
        <v/>
      </c>
      <c r="G29" s="77" t="str">
        <f>IF(技術者名簿!B104="","",技術者名簿!B104)</f>
        <v/>
      </c>
      <c r="H29" s="77" t="str">
        <f>IF(技術者名簿!C104="","",技術者名簿!C104)</f>
        <v/>
      </c>
      <c r="I29" s="77" t="str">
        <f>IF(技術者名簿!D104="","",技術者名簿!D104)</f>
        <v/>
      </c>
      <c r="J29" s="77" t="str">
        <f>IF(技術者名簿!E104="","",技術者名簿!E104)</f>
        <v/>
      </c>
      <c r="K29" s="77" t="str">
        <f>IF(技術者名簿!E105="","",技術者名簿!E105)</f>
        <v/>
      </c>
      <c r="L29" s="77" t="str">
        <f>IF(技術者名簿!E106="","",技術者名簿!E106)</f>
        <v/>
      </c>
      <c r="M29" s="77" t="str">
        <f>IF(技術者名簿!E107="","",技術者名簿!E107)</f>
        <v/>
      </c>
      <c r="N29" s="77" t="str">
        <f>IF(技術者名簿!$H104="","",1)</f>
        <v/>
      </c>
      <c r="O29" s="77" t="str">
        <f>IF(技術者名簿!H104="","",技術者名簿!H104)</f>
        <v/>
      </c>
      <c r="P29" s="77" t="str">
        <f>IF(技術者名簿!I104="","",技術者名簿!I104)</f>
        <v/>
      </c>
      <c r="Q29" s="77" t="str">
        <f>IF(技術者名簿!J104="","",技術者名簿!J104)</f>
        <v/>
      </c>
      <c r="R29" s="77" t="str">
        <f>IF(技術者名簿!K104="○",1,"")</f>
        <v/>
      </c>
      <c r="S29" s="77" t="str">
        <f>IF(技術者名簿!L104="○",1,"")</f>
        <v/>
      </c>
      <c r="T29" s="78"/>
      <c r="U29" s="78"/>
      <c r="V29" s="78"/>
    </row>
    <row r="30" spans="1:22" s="72" customFormat="1" ht="11.25" x14ac:dyDescent="0.15">
      <c r="A30" s="74" t="s">
        <v>661</v>
      </c>
      <c r="B30" s="74"/>
      <c r="C30" s="75" t="s">
        <v>636</v>
      </c>
      <c r="D30" s="75" t="s">
        <v>619</v>
      </c>
      <c r="E30" s="88"/>
      <c r="F30" s="77" t="str">
        <f>IF(技術者名簿!$B108="","",1)</f>
        <v/>
      </c>
      <c r="G30" s="77" t="str">
        <f>IF(技術者名簿!B108="","",技術者名簿!B108)</f>
        <v/>
      </c>
      <c r="H30" s="77" t="str">
        <f>IF(技術者名簿!C108="","",技術者名簿!C108)</f>
        <v/>
      </c>
      <c r="I30" s="77" t="str">
        <f>IF(技術者名簿!D108="","",技術者名簿!D108)</f>
        <v/>
      </c>
      <c r="J30" s="77" t="str">
        <f>IF(技術者名簿!E108="","",技術者名簿!E108)</f>
        <v/>
      </c>
      <c r="K30" s="77" t="str">
        <f>IF(技術者名簿!E109="","",技術者名簿!E109)</f>
        <v/>
      </c>
      <c r="L30" s="77" t="str">
        <f>IF(技術者名簿!E110="","",技術者名簿!E110)</f>
        <v/>
      </c>
      <c r="M30" s="77" t="str">
        <f>IF(技術者名簿!E111="","",技術者名簿!E111)</f>
        <v/>
      </c>
      <c r="N30" s="77" t="str">
        <f>IF(技術者名簿!$H108="","",1)</f>
        <v/>
      </c>
      <c r="O30" s="77" t="str">
        <f>IF(技術者名簿!H108="","",技術者名簿!H108)</f>
        <v/>
      </c>
      <c r="P30" s="77" t="str">
        <f>IF(技術者名簿!I108="","",技術者名簿!I108)</f>
        <v/>
      </c>
      <c r="Q30" s="77" t="str">
        <f>IF(技術者名簿!J108="","",技術者名簿!J108)</f>
        <v/>
      </c>
      <c r="R30" s="77" t="str">
        <f>IF(技術者名簿!K108="○",1,"")</f>
        <v/>
      </c>
      <c r="S30" s="77" t="str">
        <f>IF(技術者名簿!L108="○",1,"")</f>
        <v/>
      </c>
      <c r="T30" s="78"/>
      <c r="U30" s="78"/>
      <c r="V30" s="78"/>
    </row>
    <row r="31" spans="1:22" s="72" customFormat="1" ht="11.25" x14ac:dyDescent="0.15">
      <c r="A31" s="74" t="s">
        <v>662</v>
      </c>
      <c r="B31" s="74"/>
      <c r="C31" s="75" t="s">
        <v>636</v>
      </c>
      <c r="D31" s="75" t="s">
        <v>619</v>
      </c>
      <c r="E31" s="88"/>
      <c r="F31" s="77" t="str">
        <f>IF(技術者名簿!$B112="","",1)</f>
        <v/>
      </c>
      <c r="G31" s="77" t="str">
        <f>IF(技術者名簿!B112="","",技術者名簿!B112)</f>
        <v/>
      </c>
      <c r="H31" s="77" t="str">
        <f>IF(技術者名簿!C112="","",技術者名簿!C112)</f>
        <v/>
      </c>
      <c r="I31" s="77" t="str">
        <f>IF(技術者名簿!D112="","",技術者名簿!D112)</f>
        <v/>
      </c>
      <c r="J31" s="77" t="str">
        <f>IF(技術者名簿!E112="","",技術者名簿!E112)</f>
        <v/>
      </c>
      <c r="K31" s="77" t="str">
        <f>IF(技術者名簿!E113="","",技術者名簿!E113)</f>
        <v/>
      </c>
      <c r="L31" s="77" t="str">
        <f>IF(技術者名簿!E114="","",技術者名簿!E114)</f>
        <v/>
      </c>
      <c r="M31" s="77" t="str">
        <f>IF(技術者名簿!E115="","",技術者名簿!E115)</f>
        <v/>
      </c>
      <c r="N31" s="77" t="str">
        <f>IF(技術者名簿!$H112="","",1)</f>
        <v/>
      </c>
      <c r="O31" s="77" t="str">
        <f>IF(技術者名簿!H112="","",技術者名簿!H112)</f>
        <v/>
      </c>
      <c r="P31" s="77" t="str">
        <f>IF(技術者名簿!I112="","",技術者名簿!I112)</f>
        <v/>
      </c>
      <c r="Q31" s="77" t="str">
        <f>IF(技術者名簿!J112="","",技術者名簿!J112)</f>
        <v/>
      </c>
      <c r="R31" s="77" t="str">
        <f>IF(技術者名簿!K112="○",1,"")</f>
        <v/>
      </c>
      <c r="S31" s="77" t="str">
        <f>IF(技術者名簿!L112="○",1,"")</f>
        <v/>
      </c>
      <c r="T31" s="78"/>
      <c r="U31" s="78"/>
      <c r="V31" s="78"/>
    </row>
    <row r="32" spans="1:22" s="72" customFormat="1" ht="11.25" x14ac:dyDescent="0.15">
      <c r="A32" s="74" t="s">
        <v>663</v>
      </c>
      <c r="B32" s="74"/>
      <c r="C32" s="75" t="s">
        <v>636</v>
      </c>
      <c r="D32" s="75" t="s">
        <v>619</v>
      </c>
      <c r="E32" s="88"/>
      <c r="F32" s="77" t="str">
        <f>IF(技術者名簿!$B116="","",1)</f>
        <v/>
      </c>
      <c r="G32" s="77" t="str">
        <f>IF(技術者名簿!B116="","",技術者名簿!B116)</f>
        <v/>
      </c>
      <c r="H32" s="77" t="str">
        <f>IF(技術者名簿!C116="","",技術者名簿!C116)</f>
        <v/>
      </c>
      <c r="I32" s="77" t="str">
        <f>IF(技術者名簿!D116="","",技術者名簿!D116)</f>
        <v/>
      </c>
      <c r="J32" s="77" t="str">
        <f>IF(技術者名簿!E116="","",技術者名簿!E116)</f>
        <v/>
      </c>
      <c r="K32" s="77" t="str">
        <f>IF(技術者名簿!E117="","",技術者名簿!E117)</f>
        <v/>
      </c>
      <c r="L32" s="77" t="str">
        <f>IF(技術者名簿!E118="","",技術者名簿!E118)</f>
        <v/>
      </c>
      <c r="M32" s="77" t="str">
        <f>IF(技術者名簿!E119="","",技術者名簿!E119)</f>
        <v/>
      </c>
      <c r="N32" s="77" t="str">
        <f>IF(技術者名簿!$H116="","",1)</f>
        <v/>
      </c>
      <c r="O32" s="77" t="str">
        <f>IF(技術者名簿!H116="","",技術者名簿!H116)</f>
        <v/>
      </c>
      <c r="P32" s="77" t="str">
        <f>IF(技術者名簿!I116="","",技術者名簿!I116)</f>
        <v/>
      </c>
      <c r="Q32" s="77" t="str">
        <f>IF(技術者名簿!J116="","",技術者名簿!J116)</f>
        <v/>
      </c>
      <c r="R32" s="77" t="str">
        <f>IF(技術者名簿!K116="○",1,"")</f>
        <v/>
      </c>
      <c r="S32" s="77" t="str">
        <f>IF(技術者名簿!L116="○",1,"")</f>
        <v/>
      </c>
      <c r="T32" s="78"/>
      <c r="U32" s="78"/>
      <c r="V32" s="78"/>
    </row>
    <row r="33" spans="1:23" ht="11.25" x14ac:dyDescent="0.15">
      <c r="A33" s="74" t="s">
        <v>664</v>
      </c>
      <c r="B33" s="74"/>
      <c r="C33" s="75" t="s">
        <v>636</v>
      </c>
      <c r="D33" s="75" t="s">
        <v>619</v>
      </c>
      <c r="E33" s="88"/>
      <c r="F33" s="77" t="str">
        <f>IF(技術者名簿!$B120="","",1)</f>
        <v/>
      </c>
      <c r="G33" s="77" t="str">
        <f>IF(技術者名簿!B120="","",技術者名簿!B120)</f>
        <v/>
      </c>
      <c r="H33" s="77" t="str">
        <f>IF(技術者名簿!C120="","",技術者名簿!C120)</f>
        <v/>
      </c>
      <c r="I33" s="77" t="str">
        <f>IF(技術者名簿!D120="","",技術者名簿!D120)</f>
        <v/>
      </c>
      <c r="J33" s="77" t="str">
        <f>IF(技術者名簿!E120="","",技術者名簿!E120)</f>
        <v/>
      </c>
      <c r="K33" s="77" t="str">
        <f>IF(技術者名簿!E121="","",技術者名簿!E121)</f>
        <v/>
      </c>
      <c r="L33" s="77" t="str">
        <f>IF(技術者名簿!E122="","",技術者名簿!E122)</f>
        <v/>
      </c>
      <c r="M33" s="77" t="str">
        <f>IF(技術者名簿!E123="","",技術者名簿!E123)</f>
        <v/>
      </c>
      <c r="N33" s="77" t="str">
        <f>IF(技術者名簿!$H120="","",1)</f>
        <v/>
      </c>
      <c r="O33" s="77" t="str">
        <f>IF(技術者名簿!H120="","",技術者名簿!H120)</f>
        <v/>
      </c>
      <c r="P33" s="77" t="str">
        <f>IF(技術者名簿!I120="","",技術者名簿!I120)</f>
        <v/>
      </c>
      <c r="Q33" s="77" t="str">
        <f>IF(技術者名簿!J120="","",技術者名簿!J120)</f>
        <v/>
      </c>
      <c r="R33" s="77" t="str">
        <f>IF(技術者名簿!K120="○",1,"")</f>
        <v/>
      </c>
      <c r="S33" s="77" t="str">
        <f>IF(技術者名簿!L120="○",1,"")</f>
        <v/>
      </c>
      <c r="T33" s="78"/>
      <c r="U33" s="78"/>
      <c r="V33" s="78"/>
    </row>
    <row r="34" spans="1:23" ht="11.25" x14ac:dyDescent="0.15">
      <c r="A34" s="74" t="s">
        <v>665</v>
      </c>
      <c r="B34" s="74"/>
      <c r="C34" s="75" t="s">
        <v>636</v>
      </c>
      <c r="D34" s="75" t="s">
        <v>619</v>
      </c>
      <c r="E34" s="88"/>
      <c r="F34" s="77" t="str">
        <f>IF(技術者名簿!$B124="","",1)</f>
        <v/>
      </c>
      <c r="G34" s="77" t="str">
        <f>IF(技術者名簿!B124="","",技術者名簿!B124)</f>
        <v/>
      </c>
      <c r="H34" s="77" t="str">
        <f>IF(技術者名簿!C124="","",技術者名簿!C124)</f>
        <v/>
      </c>
      <c r="I34" s="77" t="str">
        <f>IF(技術者名簿!D124="","",技術者名簿!D124)</f>
        <v/>
      </c>
      <c r="J34" s="77" t="str">
        <f>IF(技術者名簿!E124="","",技術者名簿!E124)</f>
        <v/>
      </c>
      <c r="K34" s="77" t="str">
        <f>IF(技術者名簿!E125="","",技術者名簿!E125)</f>
        <v/>
      </c>
      <c r="L34" s="77" t="str">
        <f>IF(技術者名簿!E126="","",技術者名簿!E126)</f>
        <v/>
      </c>
      <c r="M34" s="77" t="str">
        <f>IF(技術者名簿!E127="","",技術者名簿!E127)</f>
        <v/>
      </c>
      <c r="N34" s="77" t="str">
        <f>IF(技術者名簿!$H124="","",1)</f>
        <v/>
      </c>
      <c r="O34" s="77" t="str">
        <f>IF(技術者名簿!H124="","",技術者名簿!H124)</f>
        <v/>
      </c>
      <c r="P34" s="77" t="str">
        <f>IF(技術者名簿!I124="","",技術者名簿!I124)</f>
        <v/>
      </c>
      <c r="Q34" s="77" t="str">
        <f>IF(技術者名簿!J124="","",技術者名簿!J124)</f>
        <v/>
      </c>
      <c r="R34" s="77" t="str">
        <f>IF(技術者名簿!K124="○",1,"")</f>
        <v/>
      </c>
      <c r="S34" s="77" t="str">
        <f>IF(技術者名簿!L124="○",1,"")</f>
        <v/>
      </c>
      <c r="T34" s="78"/>
      <c r="U34" s="78"/>
      <c r="V34" s="78"/>
    </row>
    <row r="35" spans="1:23" ht="11.25" x14ac:dyDescent="0.15">
      <c r="A35" s="74"/>
      <c r="B35" s="74"/>
      <c r="C35" s="75"/>
      <c r="D35" s="75"/>
      <c r="E35" s="88"/>
      <c r="T35" s="78"/>
      <c r="U35" s="78"/>
      <c r="V35" s="78"/>
    </row>
    <row r="36" spans="1:23" s="81" customFormat="1" ht="11.25" x14ac:dyDescent="0.15">
      <c r="A36" s="80"/>
      <c r="B36" s="80"/>
      <c r="F36" s="79"/>
      <c r="G36" s="77" t="str">
        <f>IF(技術者名簿!B129="","",技術者名簿!B129)</f>
        <v/>
      </c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</row>
  </sheetData>
  <phoneticPr fontId="3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2</vt:i4>
      </vt:variant>
    </vt:vector>
  </HeadingPairs>
  <TitlesOfParts>
    <vt:vector size="9" baseType="lpstr">
      <vt:lpstr>マニュアル</vt:lpstr>
      <vt:lpstr>入力例</vt:lpstr>
      <vt:lpstr>業者カード</vt:lpstr>
      <vt:lpstr>技術者名簿</vt:lpstr>
      <vt:lpstr>資格一覧</vt:lpstr>
      <vt:lpstr>Inputval</vt:lpstr>
      <vt:lpstr>InputvalEng</vt:lpstr>
      <vt:lpstr>業者カード!Print_Area</vt:lpstr>
      <vt:lpstr>技術者名簿!Print_Titles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revision>1</cp:revision>
  <cp:lastPrinted>2012-11-02T04:33:29Z</cp:lastPrinted>
  <dcterms:created xsi:type="dcterms:W3CDTF">2006-10-27T01:36:09Z</dcterms:created>
  <dcterms:modified xsi:type="dcterms:W3CDTF">2022-11-25T04:06:20Z</dcterms:modified>
</cp:coreProperties>
</file>