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3" documentId="8_{5A5E958C-185C-441D-90FE-8B71D38E9260}" xr6:coauthVersionLast="47" xr6:coauthVersionMax="47" xr10:uidLastSave="{0CE70E9B-5C60-464E-A8D9-C54CEF3D4BB1}"/>
  <bookViews>
    <workbookView xWindow="28680" yWindow="-120" windowWidth="29040" windowHeight="15720" tabRatio="76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O35" i="10"/>
  <c r="CO34" i="10"/>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U37" i="10" s="1"/>
  <c r="AM34" i="10" s="1"/>
  <c r="AM35" i="10" s="1"/>
  <c r="BE34" i="10" l="1"/>
  <c r="BE35" i="10" s="1"/>
  <c r="BE36" i="10" s="1"/>
</calcChain>
</file>

<file path=xl/sharedStrings.xml><?xml version="1.0" encoding="utf-8"?>
<sst xmlns="http://schemas.openxmlformats.org/spreadsheetml/2006/main" count="1066" uniqueCount="568">
  <si>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</si>
  <si>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</si>
  <si>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</si>
  <si>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</si>
  <si>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</si>
  <si>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</si>
  <si>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</si>
  <si>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</si>
  <si>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</si>
  <si>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</si>
  <si>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</si>
  <si>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</si>
  <si>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</si>
  <si>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</si>
  <si>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</si>
  <si>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</si>
  <si>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</si>
  <si>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</si>
  <si>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</si>
  <si>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</si>
  <si>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</si>
  <si>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</si>
  <si>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</si>
  <si>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</si>
  <si>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</si>
  <si>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</si>
  <si>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</si>
  <si>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</si>
  <si>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</si>
  <si>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</si>
  <si>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</si>
  <si>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</si>
  <si>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</si>
  <si>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</si>
  <si>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</si>
  <si>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</si>
  <si>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</si>
  <si>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</si>
  <si>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</si>
  <si>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</si>
  <si>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</si>
  <si>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</si>
  <si>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</si>
  <si>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</si>
  <si>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</si>
  <si>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</si>
  <si>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</si>
  <si>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</si>
  <si>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</si>
  <si>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</si>
  <si>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</si>
  <si>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</si>
  <si>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</si>
  <si>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</si>
  <si>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</si>
  <si>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</si>
  <si>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</si>
  <si>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</si>
  <si>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</si>
  <si>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</si>
  <si>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</si>
  <si>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</si>
  <si>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</si>
  <si>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</si>
  <si>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</si>
  <si>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</si>
  <si>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</si>
  <si>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</si>
  <si>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</si>
  <si>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</si>
  <si>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</si>
  <si>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</si>
  <si>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</si>
  <si>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</si>
  <si>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</si>
  <si>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</si>
  <si>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</si>
  <si>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</si>
  <si>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</si>
  <si>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</si>
  <si>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</si>
  <si>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</si>
  <si>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</si>
  <si>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</si>
  <si>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</si>
  <si>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</si>
  <si>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</si>
  <si>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</si>
  <si>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</si>
  <si>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</si>
  <si>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</si>
  <si>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</si>
  <si>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</si>
  <si>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</si>
  <si>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</si>
  <si>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</si>
  <si>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</si>
  <si>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</si>
  <si>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</si>
  <si>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</si>
  <si>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</si>
  <si>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</si>
  <si>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</si>
  <si>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</si>
  <si>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</si>
  <si>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</si>
  <si>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</si>
  <si>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</si>
  <si>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</si>
  <si>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</si>
  <si>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</si>
  <si>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</si>
  <si>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</si>
  <si>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</si>
  <si>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</si>
  <si>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</si>
  <si>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</si>
  <si>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</si>
  <si>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</si>
  <si>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</si>
  <si>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</si>
  <si>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</si>
  <si>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</si>
  <si>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</si>
  <si>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</si>
  <si>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</si>
  <si>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</si>
  <si>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</si>
  <si>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</si>
  <si>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</si>
  <si>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</si>
  <si>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</si>
  <si>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</si>
  <si>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</si>
  <si>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</si>
  <si>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</si>
  <si>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</si>
  <si>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</si>
  <si>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</si>
  <si>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</si>
  <si>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</si>
  <si>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</si>
  <si>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</si>
  <si>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</si>
  <si>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</si>
  <si>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</si>
  <si>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</si>
  <si>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</si>
  <si>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</si>
  <si>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</si>
  <si>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</si>
  <si>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</si>
  <si>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</si>
  <si>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</si>
  <si>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</si>
  <si>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</si>
  <si>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</si>
  <si>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</si>
  <si>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</si>
  <si>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</si>
  <si>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</si>
  <si>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</si>
  <si>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</si>
  <si>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</si>
  <si>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</si>
  <si>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</si>
  <si>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</si>
  <si>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</si>
  <si>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</si>
  <si>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</si>
  <si>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</si>
  <si>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</si>
  <si>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</si>
  <si>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</si>
  <si>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</si>
  <si>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</si>
  <si>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</si>
  <si>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</si>
  <si>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</si>
  <si>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</si>
  <si>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</si>
  <si>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</si>
  <si>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</si>
  <si>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</si>
  <si>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</si>
  <si>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</si>
  <si>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</si>
  <si>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</si>
  <si>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</si>
  <si>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</si>
  <si>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</si>
  <si>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</si>
  <si>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</si>
  <si>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</si>
  <si>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</si>
  <si>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</si>
  <si>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</si>
  <si>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</si>
  <si>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</si>
  <si>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</si>
  <si>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</si>
  <si>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</si>
  <si>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</si>
  <si>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福井県美浜町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</si>
  <si>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</si>
  <si>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</si>
  <si>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</si>
  <si>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</si>
  <si>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</si>
  <si>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</si>
  <si>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</si>
  <si>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</si>
  <si>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</si>
  <si>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</si>
  <si>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</si>
  <si>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</si>
  <si>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</si>
  <si>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</si>
  <si>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</si>
  <si>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</si>
  <si>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</si>
  <si>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</si>
  <si>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</si>
  <si>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</si>
  <si>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</si>
  <si>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</si>
  <si>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</si>
  <si>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</si>
  <si>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</si>
  <si>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</si>
  <si>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</si>
  <si>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</si>
  <si>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</si>
  <si>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</si>
  <si>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</si>
  <si>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</si>
  <si>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</si>
  <si>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</si>
  <si>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</si>
  <si>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</si>
  <si>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</si>
  <si>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</si>
  <si>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</si>
  <si>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</si>
  <si>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</si>
  <si>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</si>
  <si>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</si>
  <si>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</si>
  <si>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</si>
  <si>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</si>
  <si>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</si>
  <si>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</si>
  <si>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</si>
  <si>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</si>
  <si>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</si>
  <si>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</si>
  <si>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</si>
  <si>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</si>
  <si>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</si>
  <si>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</si>
  <si>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</si>
  <si>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</si>
  <si>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</si>
  <si>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</si>
  <si>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</si>
  <si>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</si>
  <si>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</si>
  <si>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</si>
  <si>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</si>
  <si>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</si>
  <si>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</si>
  <si>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</si>
  <si>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</si>
  <si>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</si>
  <si>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</si>
  <si>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</si>
  <si>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</si>
  <si>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</si>
  <si>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</si>
  <si>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</si>
  <si>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</si>
  <si>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</si>
  <si>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</si>
  <si>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</si>
  <si>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</si>
  <si>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</si>
  <si>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</si>
  <si>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</si>
  <si>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</si>
  <si>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</si>
  <si>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</si>
  <si>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</si>
  <si>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</si>
  <si>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</si>
  <si>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</si>
  <si>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</si>
  <si>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</si>
  <si>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</si>
  <si>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</si>
  <si>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</si>
  <si>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</si>
  <si>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</si>
  <si>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</si>
  <si>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</si>
  <si>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</si>
  <si>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</si>
  <si>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</si>
  <si>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</si>
  <si>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</si>
  <si>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</si>
  <si>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</si>
  <si>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</si>
  <si>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</si>
  <si>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</si>
  <si>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</si>
  <si>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</si>
  <si>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</si>
  <si>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</si>
  <si>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</si>
  <si>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</si>
  <si>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</si>
  <si>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</si>
  <si>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</si>
  <si>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</si>
  <si>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</si>
  <si>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</si>
  <si>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</si>
  <si>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</si>
  <si>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</si>
  <si>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</si>
  <si>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</si>
  <si>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</si>
  <si>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</si>
  <si>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</si>
  <si>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</si>
  <si>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</si>
  <si>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</si>
  <si>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</si>
  <si>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</si>
  <si>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</si>
  <si>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</si>
  <si>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</si>
  <si>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</si>
  <si>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</si>
  <si>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</si>
  <si>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</si>
  <si>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</si>
  <si>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</si>
  <si>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</si>
  <si>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</si>
  <si>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</si>
  <si>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</si>
  <si>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</si>
  <si>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</si>
  <si>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福井県美浜町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</si>
  <si>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</si>
  <si>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</si>
  <si>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</si>
  <si>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</si>
  <si>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</si>
  <si>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</si>
  <si>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</si>
  <si>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</si>
  <si>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</si>
  <si>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</si>
  <si>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</si>
  <si>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</si>
  <si>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</si>
  <si>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</si>
  <si>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</si>
  <si>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</si>
  <si>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</si>
  <si>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</si>
  <si>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</si>
  <si>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</si>
  <si>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</si>
  <si>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道路用地取得事業特別会計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</si>
  <si>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</si>
  <si>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</si>
  <si>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</si>
  <si>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</si>
  <si>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</si>
  <si>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</si>
  <si>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</si>
  <si>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</si>
  <si>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</si>
  <si>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</si>
  <si>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</si>
  <si>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</si>
  <si>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</si>
  <si>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</si>
  <si>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</si>
  <si>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介護保険事業特別会計（介護保険事業勘定）</t>
    <phoneticPr fontId="5"/>
  </si>
  <si>
    <t>介護保険事業特別会計（介護サービス事業勘定）</t>
    <phoneticPr fontId="5"/>
  </si>
  <si>
    <t>上水道事業会計</t>
    <phoneticPr fontId="5"/>
  </si>
  <si>
    <t>法適用企業</t>
    <phoneticPr fontId="5"/>
  </si>
  <si>
    <t>下水道事業会計</t>
    <phoneticPr fontId="5"/>
  </si>
  <si>
    <t>簡易水道事業特別会計</t>
    <phoneticPr fontId="5"/>
  </si>
  <si>
    <t>法非適用企業</t>
    <phoneticPr fontId="5"/>
  </si>
  <si>
    <t>産業団地事業特別会計</t>
    <phoneticPr fontId="5"/>
  </si>
  <si>
    <t>住宅団地事業特別会計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</si>
  <si>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</si>
  <si>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</si>
  <si>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</si>
  <si>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</si>
  <si>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</si>
  <si>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</si>
  <si>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</si>
  <si>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</si>
  <si>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</si>
  <si>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</si>
  <si>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</si>
  <si>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</si>
  <si>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</si>
  <si>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</si>
  <si>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</si>
  <si>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</si>
  <si>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</si>
  <si>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</si>
  <si>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</si>
  <si>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</si>
  <si>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</si>
  <si>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</si>
  <si>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</si>
  <si>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</si>
  <si>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</si>
  <si>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</si>
  <si>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</si>
  <si>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</si>
  <si>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</si>
  <si>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</si>
  <si>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</si>
  <si>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</si>
  <si>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</si>
  <si>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</si>
  <si>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</si>
  <si>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</si>
  <si>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</si>
  <si>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</si>
  <si>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</si>
  <si>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</si>
  <si>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</si>
  <si>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</si>
  <si>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</si>
  <si>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</si>
  <si>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</si>
  <si>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</si>
  <si>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</si>
  <si>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</si>
  <si>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</si>
  <si>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</si>
  <si>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</si>
  <si>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</si>
  <si>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</si>
  <si>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</si>
  <si>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</si>
  <si>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</si>
  <si>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</si>
  <si>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</si>
  <si>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</si>
  <si>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</si>
  <si>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</si>
  <si>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</si>
  <si>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</si>
  <si>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</si>
  <si>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</si>
  <si>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</si>
  <si>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</si>
  <si>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</si>
  <si>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</si>
  <si>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</si>
  <si>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</si>
  <si>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</si>
  <si>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</si>
  <si>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</si>
  <si>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</si>
  <si>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</si>
  <si>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</si>
  <si>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</si>
  <si>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</si>
  <si>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</si>
  <si>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</si>
  <si>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</si>
  <si>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</si>
  <si>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</si>
  <si>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</si>
  <si>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</si>
  <si>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</si>
  <si>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</si>
  <si>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</si>
  <si>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</si>
  <si>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</si>
  <si>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</si>
  <si>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</si>
  <si>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</si>
  <si>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</si>
  <si>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</si>
  <si>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</si>
  <si>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</si>
  <si>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</si>
  <si>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</si>
  <si>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</si>
  <si>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</si>
  <si>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</si>
  <si>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</si>
  <si>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</si>
  <si>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</si>
  <si>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</si>
  <si>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</si>
  <si>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</si>
  <si>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</si>
  <si>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</si>
  <si>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</si>
  <si>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</si>
  <si>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</si>
  <si>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</si>
  <si>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</si>
  <si>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</si>
  <si>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</si>
  <si>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</si>
  <si>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</si>
  <si>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</si>
  <si>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</si>
  <si>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</si>
  <si>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</si>
  <si>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</si>
  <si>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</si>
  <si>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</si>
  <si>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</si>
  <si>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</si>
  <si>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</si>
  <si>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</si>
  <si>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</si>
  <si>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</si>
  <si>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</si>
  <si>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</si>
  <si>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0.58</t>
  </si>
  <si>
    <t>一般会計</t>
  </si>
  <si>
    <t>上水道事業会計</t>
  </si>
  <si>
    <t>介護保険事業特別会計（介護保険事業勘定）</t>
  </si>
  <si>
    <t>住宅団地事業特別会計</t>
  </si>
  <si>
    <t>国民健康保険事業特別会計</t>
  </si>
  <si>
    <t>下水道事業会計</t>
  </si>
  <si>
    <t>産業団地事業特別会計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</si>
  <si>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</si>
  <si>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</si>
  <si>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</si>
  <si>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</si>
  <si>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</si>
  <si>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</si>
  <si>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</si>
  <si>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</si>
  <si>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公立小浜病院組合</t>
    <rPh sb="0" eb="2">
      <t>コウリツ</t>
    </rPh>
    <rPh sb="2" eb="4">
      <t>オバマ</t>
    </rPh>
    <rPh sb="4" eb="6">
      <t>ビョウイン</t>
    </rPh>
    <rPh sb="6" eb="8">
      <t>クミアイ</t>
    </rPh>
    <phoneticPr fontId="38"/>
  </si>
  <si>
    <t>敦賀美方消防組合</t>
    <rPh sb="0" eb="2">
      <t>ツルガ</t>
    </rPh>
    <rPh sb="2" eb="4">
      <t>ミカタ</t>
    </rPh>
    <rPh sb="4" eb="6">
      <t>ショウボウ</t>
    </rPh>
    <rPh sb="6" eb="8">
      <t>クミアイ</t>
    </rPh>
    <phoneticPr fontId="38"/>
  </si>
  <si>
    <t>美浜・三方環境衛生組合</t>
    <rPh sb="0" eb="2">
      <t>ミハマ</t>
    </rPh>
    <rPh sb="3" eb="5">
      <t>ミカタ</t>
    </rPh>
    <rPh sb="5" eb="7">
      <t>カンキョウ</t>
    </rPh>
    <rPh sb="7" eb="9">
      <t>エイセイ</t>
    </rPh>
    <rPh sb="9" eb="11">
      <t>クミアイ</t>
    </rPh>
    <phoneticPr fontId="38"/>
  </si>
  <si>
    <t>嶺南広域行政組合</t>
    <rPh sb="0" eb="2">
      <t>レイナン</t>
    </rPh>
    <rPh sb="2" eb="4">
      <t>コウイキ</t>
    </rPh>
    <rPh sb="4" eb="6">
      <t>ギョウセイ</t>
    </rPh>
    <rPh sb="6" eb="8">
      <t>クミアイ</t>
    </rPh>
    <phoneticPr fontId="38"/>
  </si>
  <si>
    <t>福井県後期高齢者医療広域連合（一般会計）</t>
    <rPh sb="0" eb="3">
      <t>フクイケン</t>
    </rPh>
    <rPh sb="3" eb="5">
      <t>コウキ</t>
    </rPh>
    <rPh sb="5" eb="8">
      <t>コウレイシャ</t>
    </rPh>
    <rPh sb="8" eb="10">
      <t>イリョウ</t>
    </rPh>
    <rPh sb="10" eb="12">
      <t>コウイキ</t>
    </rPh>
    <rPh sb="12" eb="14">
      <t>レンゴウ</t>
    </rPh>
    <rPh sb="15" eb="17">
      <t>イッパン</t>
    </rPh>
    <rPh sb="17" eb="19">
      <t>カイケイ</t>
    </rPh>
    <phoneticPr fontId="38"/>
  </si>
  <si>
    <t>福井県後期高齢者医療広域連合（特別会計）</t>
    <rPh sb="0" eb="3">
      <t>フクイケン</t>
    </rPh>
    <rPh sb="3" eb="5">
      <t>コウキ</t>
    </rPh>
    <rPh sb="5" eb="8">
      <t>コウレイシャ</t>
    </rPh>
    <rPh sb="8" eb="10">
      <t>イリョウ</t>
    </rPh>
    <rPh sb="10" eb="12">
      <t>コウイキ</t>
    </rPh>
    <rPh sb="12" eb="14">
      <t>レンゴウ</t>
    </rPh>
    <rPh sb="15" eb="17">
      <t>トクベツ</t>
    </rPh>
    <rPh sb="17" eb="19">
      <t>カイケイ</t>
    </rPh>
    <phoneticPr fontId="38"/>
  </si>
  <si>
    <t>福井県市町総合事務組合（一般会計）</t>
    <rPh sb="0" eb="3">
      <t>フクイケン</t>
    </rPh>
    <rPh sb="3" eb="4">
      <t>シ</t>
    </rPh>
    <rPh sb="4" eb="5">
      <t>マチ</t>
    </rPh>
    <rPh sb="5" eb="7">
      <t>ソウゴウ</t>
    </rPh>
    <rPh sb="7" eb="9">
      <t>ジム</t>
    </rPh>
    <rPh sb="9" eb="11">
      <t>クミアイ</t>
    </rPh>
    <rPh sb="12" eb="14">
      <t>イッパン</t>
    </rPh>
    <rPh sb="14" eb="16">
      <t>カイケイ</t>
    </rPh>
    <phoneticPr fontId="38"/>
  </si>
  <si>
    <t>福井県市町総合事務組合（特別会計）</t>
    <rPh sb="0" eb="3">
      <t>フクイケン</t>
    </rPh>
    <rPh sb="3" eb="4">
      <t>シ</t>
    </rPh>
    <rPh sb="4" eb="5">
      <t>マチ</t>
    </rPh>
    <rPh sb="5" eb="7">
      <t>ソウゴウ</t>
    </rPh>
    <rPh sb="7" eb="9">
      <t>ジム</t>
    </rPh>
    <rPh sb="9" eb="11">
      <t>クミアイ</t>
    </rPh>
    <rPh sb="12" eb="14">
      <t>トクベツ</t>
    </rPh>
    <rPh sb="14" eb="16">
      <t>カイケイ</t>
    </rPh>
    <phoneticPr fontId="38"/>
  </si>
  <si>
    <t>福井県自治会館組合</t>
    <rPh sb="0" eb="3">
      <t>フクイケン</t>
    </rPh>
    <rPh sb="3" eb="5">
      <t>ジチ</t>
    </rPh>
    <rPh sb="5" eb="7">
      <t>カイカン</t>
    </rPh>
    <rPh sb="7" eb="9">
      <t>クミアイ</t>
    </rPh>
    <phoneticPr fontId="38"/>
  </si>
  <si>
    <t>（株）レインボーライン</t>
    <rPh sb="0" eb="3">
      <t>カブ</t>
    </rPh>
    <phoneticPr fontId="38"/>
  </si>
  <si>
    <t>-</t>
    <phoneticPr fontId="2"/>
  </si>
  <si>
    <t>まちづくり基金</t>
    <rPh sb="5" eb="7">
      <t>キキン</t>
    </rPh>
    <phoneticPr fontId="5"/>
  </si>
  <si>
    <t>ふるさと応援基金</t>
    <rPh sb="4" eb="6">
      <t>オウエン</t>
    </rPh>
    <rPh sb="6" eb="8">
      <t>キキン</t>
    </rPh>
    <phoneticPr fontId="5"/>
  </si>
  <si>
    <t>災害に強いまちづくり基金</t>
    <rPh sb="0" eb="2">
      <t>サイガイ</t>
    </rPh>
    <rPh sb="3" eb="4">
      <t>ツヨ</t>
    </rPh>
    <rPh sb="10" eb="12">
      <t>キキン</t>
    </rPh>
    <phoneticPr fontId="5"/>
  </si>
  <si>
    <t>保健福祉センター大規模改修事業基金</t>
    <rPh sb="0" eb="2">
      <t>ホケン</t>
    </rPh>
    <rPh sb="2" eb="4">
      <t>フクシ</t>
    </rPh>
    <rPh sb="8" eb="11">
      <t>ダイキボ</t>
    </rPh>
    <rPh sb="11" eb="13">
      <t>カイシュウ</t>
    </rPh>
    <rPh sb="13" eb="15">
      <t>ジギョウ</t>
    </rPh>
    <rPh sb="15" eb="17">
      <t>キキン</t>
    </rPh>
    <phoneticPr fontId="5"/>
  </si>
  <si>
    <t>高齢者保健福祉基金</t>
    <rPh sb="0" eb="2">
      <t>コウレイ</t>
    </rPh>
    <rPh sb="2" eb="3">
      <t>シャ</t>
    </rPh>
    <rPh sb="3" eb="5">
      <t>ホケン</t>
    </rPh>
    <rPh sb="5" eb="7">
      <t>フクシ</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</si>
</sst>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238-41CA-951C-553FEC367F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318806</c:v>
                </c:pt>
                <c:pt idx="1">
                  <c:v>382905</c:v>
                </c:pt>
                <c:pt idx="2">
                  <c:v>478535</c:v>
                </c:pt>
                <c:pt idx="3">
                  <c:v>277702</c:v>
                </c:pt>
                <c:pt idx="4">
                  <c:v>281789</c:v>
                </c:pt>
              </c:numCache>
            </c:numRef>
          </c:val>
          <c:smooth val="0"/>
          <c:extLst>
            <c:ext xmlns:c16="http://schemas.microsoft.com/office/drawing/2014/chart" uri="{C3380CC4-5D6E-409C-BE32-E72D297353CC}">
              <c16:uniqueId val="{00000001-A238-41CA-951C-553FEC367F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15.01</c:v>
                </c:pt>
                <c:pt idx="1">
                  <c:v>21.57</c:v>
                </c:pt>
                <c:pt idx="2">
                  <c:v>10.130000000000001</c:v>
                </c:pt>
                <c:pt idx="3">
                  <c:v>15.24</c:v>
                </c:pt>
                <c:pt idx="4">
                  <c:v>13.67</c:v>
                </c:pt>
              </c:numCache>
            </c:numRef>
          </c:val>
          <c:extLst>
            <c:ext xmlns:c16="http://schemas.microsoft.com/office/drawing/2014/chart" uri="{C3380CC4-5D6E-409C-BE32-E72D297353CC}">
              <c16:uniqueId val="{00000000-56E1-43A6-8171-EE56F20C33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28.8</c:v>
                </c:pt>
                <c:pt idx="1">
                  <c:v>25.06</c:v>
                </c:pt>
                <c:pt idx="2">
                  <c:v>32.93</c:v>
                </c:pt>
                <c:pt idx="3">
                  <c:v>34.6</c:v>
                </c:pt>
                <c:pt idx="4">
                  <c:v>44.7</c:v>
                </c:pt>
              </c:numCache>
            </c:numRef>
          </c:val>
          <c:extLst>
            <c:ext xmlns:c16="http://schemas.microsoft.com/office/drawing/2014/chart" uri="{C3380CC4-5D6E-409C-BE32-E72D297353CC}">
              <c16:uniqueId val="{00000001-56E1-43A6-8171-EE56F20C33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1.87</c:v>
                </c:pt>
                <c:pt idx="1">
                  <c:v>8.51</c:v>
                </c:pt>
                <c:pt idx="2">
                  <c:v>-0.57999999999999996</c:v>
                </c:pt>
                <c:pt idx="3">
                  <c:v>9.98</c:v>
                </c:pt>
                <c:pt idx="4">
                  <c:v>4.8099999999999996</c:v>
                </c:pt>
              </c:numCache>
            </c:numRef>
          </c:val>
          <c:smooth val="0"/>
          <c:extLst>
            <c:ext xmlns:c16="http://schemas.microsoft.com/office/drawing/2014/chart" uri="{C3380CC4-5D6E-409C-BE32-E72D297353CC}">
              <c16:uniqueId val="{00000002-56E1-43A6-8171-EE56F20C33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0.89</c:v>
                </c:pt>
                <c:pt idx="2">
                  <c:v>#N/A</c:v>
                </c:pt>
                <c:pt idx="3">
                  <c:v>1.58</c:v>
                </c:pt>
                <c:pt idx="4">
                  <c:v>#N/A</c:v>
                </c:pt>
                <c:pt idx="5">
                  <c:v>1.37</c:v>
                </c:pt>
                <c:pt idx="6">
                  <c:v>#N/A</c:v>
                </c:pt>
                <c:pt idx="7">
                  <c:v>2.06</c:v>
                </c:pt>
                <c:pt idx="8">
                  <c:v>#N/A</c:v>
                </c:pt>
                <c:pt idx="9">
                  <c:v>7.0000000000000007E-2</c:v>
                </c:pt>
              </c:numCache>
            </c:numRef>
          </c:val>
          <c:extLst>
            <c:ext xmlns:c16="http://schemas.microsoft.com/office/drawing/2014/chart" uri="{C3380CC4-5D6E-409C-BE32-E72D297353CC}">
              <c16:uniqueId val="{00000000-4BDC-4A4B-84D1-8E8B3CC518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DC-4A4B-84D1-8E8B3CC5182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0.02</c:v>
                </c:pt>
                <c:pt idx="8">
                  <c:v>#N/A</c:v>
                </c:pt>
                <c:pt idx="9">
                  <c:v>0.08</c:v>
                </c:pt>
              </c:numCache>
            </c:numRef>
          </c:val>
          <c:extLst>
            <c:ext xmlns:c16="http://schemas.microsoft.com/office/drawing/2014/chart" uri="{C3380CC4-5D6E-409C-BE32-E72D297353CC}">
              <c16:uniqueId val="{00000002-4BDC-4A4B-84D1-8E8B3CC51828}"/>
            </c:ext>
          </c:extLst>
        </c:ser>
        <c:ser>
          <c:idx val="3"/>
          <c:order val="3"/>
          <c:tx>
            <c:strRef>
              <c:f>データシート!$A$30</c:f>
              <c:strCache>
                <c:ptCount val="1"/>
                <c:pt idx="0">
                  <c:v>産業団地事業特別会計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1.1200000000000001</c:v>
                </c:pt>
                <c:pt idx="2">
                  <c:v>#N/A</c:v>
                </c:pt>
                <c:pt idx="3">
                  <c:v>1.05</c:v>
                </c:pt>
                <c:pt idx="4">
                  <c:v>#N/A</c:v>
                </c:pt>
                <c:pt idx="5">
                  <c:v>1</c:v>
                </c:pt>
                <c:pt idx="6">
                  <c:v>#N/A</c:v>
                </c:pt>
                <c:pt idx="7">
                  <c:v>0.02</c:v>
                </c:pt>
                <c:pt idx="8">
                  <c:v>#N/A</c:v>
                </c:pt>
                <c:pt idx="9">
                  <c:v>0.09</c:v>
                </c:pt>
              </c:numCache>
            </c:numRef>
          </c:val>
          <c:extLst>
            <c:ext xmlns:c16="http://schemas.microsoft.com/office/drawing/2014/chart" uri="{C3380CC4-5D6E-409C-BE32-E72D297353CC}">
              <c16:uniqueId val="{00000003-4BDC-4A4B-84D1-8E8B3CC51828}"/>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1.39</c:v>
                </c:pt>
              </c:numCache>
            </c:numRef>
          </c:val>
          <c:extLst>
            <c:ext xmlns:c16="http://schemas.microsoft.com/office/drawing/2014/chart" uri="{C3380CC4-5D6E-409C-BE32-E72D297353CC}">
              <c16:uniqueId val="{00000004-4BDC-4A4B-84D1-8E8B3CC5182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2.5</c:v>
                </c:pt>
                <c:pt idx="2">
                  <c:v>#N/A</c:v>
                </c:pt>
                <c:pt idx="3">
                  <c:v>2.15</c:v>
                </c:pt>
                <c:pt idx="4">
                  <c:v>#N/A</c:v>
                </c:pt>
                <c:pt idx="5">
                  <c:v>2.19</c:v>
                </c:pt>
                <c:pt idx="6">
                  <c:v>#N/A</c:v>
                </c:pt>
                <c:pt idx="7">
                  <c:v>1.69</c:v>
                </c:pt>
                <c:pt idx="8">
                  <c:v>#N/A</c:v>
                </c:pt>
                <c:pt idx="9">
                  <c:v>1.68</c:v>
                </c:pt>
              </c:numCache>
            </c:numRef>
          </c:val>
          <c:extLst>
            <c:ext xmlns:c16="http://schemas.microsoft.com/office/drawing/2014/chart" uri="{C3380CC4-5D6E-409C-BE32-E72D297353CC}">
              <c16:uniqueId val="{00000005-4BDC-4A4B-84D1-8E8B3CC51828}"/>
            </c:ext>
          </c:extLst>
        </c:ser>
        <c:ser>
          <c:idx val="6"/>
          <c:order val="6"/>
          <c:tx>
            <c:strRef>
              <c:f>データシート!$A$33</c:f>
              <c:strCache>
                <c:ptCount val="1"/>
                <c:pt idx="0">
                  <c:v>住宅団地事業特別会計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3.6</c:v>
                </c:pt>
                <c:pt idx="2">
                  <c:v>#N/A</c:v>
                </c:pt>
                <c:pt idx="3">
                  <c:v>3.19</c:v>
                </c:pt>
                <c:pt idx="4">
                  <c:v>#N/A</c:v>
                </c:pt>
                <c:pt idx="5">
                  <c:v>2.1800000000000002</c:v>
                </c:pt>
                <c:pt idx="6">
                  <c:v>#N/A</c:v>
                </c:pt>
                <c:pt idx="7">
                  <c:v>1.66</c:v>
                </c:pt>
                <c:pt idx="8">
                  <c:v>#N/A</c:v>
                </c:pt>
                <c:pt idx="9">
                  <c:v>1.88</c:v>
                </c:pt>
              </c:numCache>
            </c:numRef>
          </c:val>
          <c:extLst>
            <c:ext xmlns:c16="http://schemas.microsoft.com/office/drawing/2014/chart" uri="{C3380CC4-5D6E-409C-BE32-E72D297353CC}">
              <c16:uniqueId val="{00000006-4BDC-4A4B-84D1-8E8B3CC51828}"/>
            </c:ext>
          </c:extLst>
        </c:ser>
        <c:ser>
          <c:idx val="7"/>
          <c:order val="7"/>
          <c:tx>
            <c:strRef>
              <c:f>データシート!$A$34</c:f>
              <c:strCache>
                <c:ptCount val="1"/>
                <c:pt idx="0">
                  <c:v>介護保険事業特別会計（介護保険事業勘定）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2.83</c:v>
                </c:pt>
                <c:pt idx="2">
                  <c:v>#N/A</c:v>
                </c:pt>
                <c:pt idx="3">
                  <c:v>2.78</c:v>
                </c:pt>
                <c:pt idx="4">
                  <c:v>#N/A</c:v>
                </c:pt>
                <c:pt idx="5">
                  <c:v>2.68</c:v>
                </c:pt>
                <c:pt idx="6">
                  <c:v>#N/A</c:v>
                </c:pt>
                <c:pt idx="7">
                  <c:v>2.67</c:v>
                </c:pt>
                <c:pt idx="8">
                  <c:v>#N/A</c:v>
                </c:pt>
                <c:pt idx="9">
                  <c:v>4.03</c:v>
                </c:pt>
              </c:numCache>
            </c:numRef>
          </c:val>
          <c:extLst>
            <c:ext xmlns:c16="http://schemas.microsoft.com/office/drawing/2014/chart" uri="{C3380CC4-5D6E-409C-BE32-E72D297353CC}">
              <c16:uniqueId val="{00000007-4BDC-4A4B-84D1-8E8B3CC51828}"/>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c:v>
                </c:pt>
                <c:pt idx="2">
                  <c:v>#N/A</c:v>
                </c:pt>
                <c:pt idx="3">
                  <c:v>10.69</c:v>
                </c:pt>
                <c:pt idx="4">
                  <c:v>#N/A</c:v>
                </c:pt>
                <c:pt idx="5">
                  <c:v>10.11</c:v>
                </c:pt>
                <c:pt idx="6">
                  <c:v>#N/A</c:v>
                </c:pt>
                <c:pt idx="7">
                  <c:v>9.56</c:v>
                </c:pt>
                <c:pt idx="8">
                  <c:v>#N/A</c:v>
                </c:pt>
                <c:pt idx="9">
                  <c:v>9.99</c:v>
                </c:pt>
              </c:numCache>
            </c:numRef>
          </c:val>
          <c:extLst>
            <c:ext xmlns:c16="http://schemas.microsoft.com/office/drawing/2014/chart" uri="{C3380CC4-5D6E-409C-BE32-E72D297353CC}">
              <c16:uniqueId val="{00000008-4BDC-4A4B-84D1-8E8B3CC518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14.55</c:v>
                </c:pt>
                <c:pt idx="2">
                  <c:v>#N/A</c:v>
                </c:pt>
                <c:pt idx="3">
                  <c:v>20.260000000000002</c:v>
                </c:pt>
                <c:pt idx="4">
                  <c:v>#N/A</c:v>
                </c:pt>
                <c:pt idx="5">
                  <c:v>8.86</c:v>
                </c:pt>
                <c:pt idx="6">
                  <c:v>#N/A</c:v>
                </c:pt>
                <c:pt idx="7">
                  <c:v>13.96</c:v>
                </c:pt>
                <c:pt idx="8">
                  <c:v>#N/A</c:v>
                </c:pt>
                <c:pt idx="9">
                  <c:v>13.66</c:v>
                </c:pt>
              </c:numCache>
            </c:numRef>
          </c:val>
          <c:extLst>
            <c:ext xmlns:c16="http://schemas.microsoft.com/office/drawing/2014/chart" uri="{C3380CC4-5D6E-409C-BE32-E72D297353CC}">
              <c16:uniqueId val="{00000009-4BDC-4A4B-84D1-8E8B3CC518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533</c:v>
                </c:pt>
                <c:pt idx="5">
                  <c:v>658</c:v>
                </c:pt>
                <c:pt idx="8">
                  <c:v>929</c:v>
                </c:pt>
                <c:pt idx="11">
                  <c:v>658</c:v>
                </c:pt>
                <c:pt idx="14">
                  <c:v>604</c:v>
                </c:pt>
              </c:numCache>
            </c:numRef>
          </c:val>
          <c:extLst>
            <c:ext xmlns:c16="http://schemas.microsoft.com/office/drawing/2014/chart" uri="{C3380CC4-5D6E-409C-BE32-E72D297353CC}">
              <c16:uniqueId val="{00000000-4622-4A08-ABAC-BC74CD50A9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22-4A08-ABAC-BC74CD50A9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269</c:v>
                </c:pt>
                <c:pt idx="9">
                  <c:v>86</c:v>
                </c:pt>
                <c:pt idx="12">
                  <c:v>115</c:v>
                </c:pt>
              </c:numCache>
            </c:numRef>
          </c:val>
          <c:extLst>
            <c:ext xmlns:c16="http://schemas.microsoft.com/office/drawing/2014/chart" uri="{C3380CC4-5D6E-409C-BE32-E72D297353CC}">
              <c16:uniqueId val="{00000002-4622-4A08-ABAC-BC74CD50A9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102</c:v>
                </c:pt>
                <c:pt idx="3">
                  <c:v>112</c:v>
                </c:pt>
                <c:pt idx="6">
                  <c:v>86</c:v>
                </c:pt>
                <c:pt idx="9">
                  <c:v>94</c:v>
                </c:pt>
                <c:pt idx="12">
                  <c:v>92</c:v>
                </c:pt>
              </c:numCache>
            </c:numRef>
          </c:val>
          <c:extLst>
            <c:ext xmlns:c16="http://schemas.microsoft.com/office/drawing/2014/chart" uri="{C3380CC4-5D6E-409C-BE32-E72D297353CC}">
              <c16:uniqueId val="{00000003-4622-4A08-ABAC-BC74CD50A9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315</c:v>
                </c:pt>
                <c:pt idx="3">
                  <c:v>320</c:v>
                </c:pt>
                <c:pt idx="6">
                  <c:v>339</c:v>
                </c:pt>
                <c:pt idx="9">
                  <c:v>337</c:v>
                </c:pt>
                <c:pt idx="12">
                  <c:v>256</c:v>
                </c:pt>
              </c:numCache>
            </c:numRef>
          </c:val>
          <c:extLst>
            <c:ext xmlns:c16="http://schemas.microsoft.com/office/drawing/2014/chart" uri="{C3380CC4-5D6E-409C-BE32-E72D297353CC}">
              <c16:uniqueId val="{00000004-4622-4A08-ABAC-BC74CD50A9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22-4A08-ABAC-BC74CD50A9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22-4A08-ABAC-BC74CD50A9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394</c:v>
                </c:pt>
                <c:pt idx="3">
                  <c:v>524</c:v>
                </c:pt>
                <c:pt idx="6">
                  <c:v>568</c:v>
                </c:pt>
                <c:pt idx="9">
                  <c:v>647</c:v>
                </c:pt>
                <c:pt idx="12">
                  <c:v>725</c:v>
                </c:pt>
              </c:numCache>
            </c:numRef>
          </c:val>
          <c:extLst>
            <c:ext xmlns:c16="http://schemas.microsoft.com/office/drawing/2014/chart" uri="{C3380CC4-5D6E-409C-BE32-E72D297353CC}">
              <c16:uniqueId val="{00000007-4622-4A08-ABAC-BC74CD50A9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278</c:v>
                </c:pt>
                <c:pt idx="2">
                  <c:v>#N/A</c:v>
                </c:pt>
                <c:pt idx="3">
                  <c:v>#N/A</c:v>
                </c:pt>
                <c:pt idx="4">
                  <c:v>298</c:v>
                </c:pt>
                <c:pt idx="5">
                  <c:v>#N/A</c:v>
                </c:pt>
                <c:pt idx="6">
                  <c:v>#N/A</c:v>
                </c:pt>
                <c:pt idx="7">
                  <c:v>333</c:v>
                </c:pt>
                <c:pt idx="8">
                  <c:v>#N/A</c:v>
                </c:pt>
                <c:pt idx="9">
                  <c:v>#N/A</c:v>
                </c:pt>
                <c:pt idx="10">
                  <c:v>506</c:v>
                </c:pt>
                <c:pt idx="11">
                  <c:v>#N/A</c:v>
                </c:pt>
                <c:pt idx="12">
                  <c:v>#N/A</c:v>
                </c:pt>
                <c:pt idx="13">
                  <c:v>584</c:v>
                </c:pt>
                <c:pt idx="14">
                  <c:v>#N/A</c:v>
                </c:pt>
              </c:numCache>
            </c:numRef>
          </c:val>
          <c:smooth val="0"/>
          <c:extLst>
            <c:ext xmlns:c16="http://schemas.microsoft.com/office/drawing/2014/chart" uri="{C3380CC4-5D6E-409C-BE32-E72D297353CC}">
              <c16:uniqueId val="{00000008-4622-4A08-ABAC-BC74CD50A9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5442</c:v>
                </c:pt>
                <c:pt idx="5">
                  <c:v>5817</c:v>
                </c:pt>
                <c:pt idx="8">
                  <c:v>5450</c:v>
                </c:pt>
                <c:pt idx="11">
                  <c:v>5317</c:v>
                </c:pt>
                <c:pt idx="14">
                  <c:v>5468</c:v>
                </c:pt>
              </c:numCache>
            </c:numRef>
          </c:val>
          <c:extLst>
            <c:ext xmlns:c16="http://schemas.microsoft.com/office/drawing/2014/chart" uri="{C3380CC4-5D6E-409C-BE32-E72D297353CC}">
              <c16:uniqueId val="{00000000-15CE-471A-A9A1-2C0B1F6EAF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214</c:v>
                </c:pt>
                <c:pt idx="5">
                  <c:v>568</c:v>
                </c:pt>
                <c:pt idx="8">
                  <c:v>454</c:v>
                </c:pt>
                <c:pt idx="11">
                  <c:v>338</c:v>
                </c:pt>
                <c:pt idx="14">
                  <c:v>222</c:v>
                </c:pt>
              </c:numCache>
            </c:numRef>
          </c:val>
          <c:extLst>
            <c:ext xmlns:c16="http://schemas.microsoft.com/office/drawing/2014/chart" uri="{C3380CC4-5D6E-409C-BE32-E72D297353CC}">
              <c16:uniqueId val="{00000001-15CE-471A-A9A1-2C0B1F6EAF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2999</c:v>
                </c:pt>
                <c:pt idx="5">
                  <c:v>3373</c:v>
                </c:pt>
                <c:pt idx="8">
                  <c:v>3913</c:v>
                </c:pt>
                <c:pt idx="11">
                  <c:v>3957</c:v>
                </c:pt>
                <c:pt idx="14">
                  <c:v>4767</c:v>
                </c:pt>
              </c:numCache>
            </c:numRef>
          </c:val>
          <c:extLst>
            <c:ext xmlns:c16="http://schemas.microsoft.com/office/drawing/2014/chart" uri="{C3380CC4-5D6E-409C-BE32-E72D297353CC}">
              <c16:uniqueId val="{00000002-15CE-471A-A9A1-2C0B1F6EAF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CE-471A-A9A1-2C0B1F6EAF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CE-471A-A9A1-2C0B1F6EAF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c:v>
                </c:pt>
                <c:pt idx="3">
                  <c:v>4</c:v>
                </c:pt>
                <c:pt idx="6">
                  <c:v>3</c:v>
                </c:pt>
                <c:pt idx="9">
                  <c:v>2</c:v>
                </c:pt>
                <c:pt idx="12">
                  <c:v>1</c:v>
                </c:pt>
              </c:numCache>
            </c:numRef>
          </c:val>
          <c:extLst>
            <c:ext xmlns:c16="http://schemas.microsoft.com/office/drawing/2014/chart" uri="{C3380CC4-5D6E-409C-BE32-E72D297353CC}">
              <c16:uniqueId val="{00000005-15CE-471A-A9A1-2C0B1F6EAF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1371</c:v>
                </c:pt>
                <c:pt idx="3">
                  <c:v>1325</c:v>
                </c:pt>
                <c:pt idx="6">
                  <c:v>1341</c:v>
                </c:pt>
                <c:pt idx="9">
                  <c:v>1295</c:v>
                </c:pt>
                <c:pt idx="12">
                  <c:v>1371</c:v>
                </c:pt>
              </c:numCache>
            </c:numRef>
          </c:val>
          <c:extLst>
            <c:ext xmlns:c16="http://schemas.microsoft.com/office/drawing/2014/chart" uri="{C3380CC4-5D6E-409C-BE32-E72D297353CC}">
              <c16:uniqueId val="{00000006-15CE-471A-A9A1-2C0B1F6EAF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931</c:v>
                </c:pt>
                <c:pt idx="3">
                  <c:v>850</c:v>
                </c:pt>
                <c:pt idx="6">
                  <c:v>819</c:v>
                </c:pt>
                <c:pt idx="9">
                  <c:v>759</c:v>
                </c:pt>
                <c:pt idx="12">
                  <c:v>905</c:v>
                </c:pt>
              </c:numCache>
            </c:numRef>
          </c:val>
          <c:extLst>
            <c:ext xmlns:c16="http://schemas.microsoft.com/office/drawing/2014/chart" uri="{C3380CC4-5D6E-409C-BE32-E72D297353CC}">
              <c16:uniqueId val="{00000007-15CE-471A-A9A1-2C0B1F6EAF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3435</c:v>
                </c:pt>
                <c:pt idx="3">
                  <c:v>3153</c:v>
                </c:pt>
                <c:pt idx="6">
                  <c:v>2898</c:v>
                </c:pt>
                <c:pt idx="9">
                  <c:v>2741</c:v>
                </c:pt>
                <c:pt idx="12">
                  <c:v>2678</c:v>
                </c:pt>
              </c:numCache>
            </c:numRef>
          </c:val>
          <c:extLst>
            <c:ext xmlns:c16="http://schemas.microsoft.com/office/drawing/2014/chart" uri="{C3380CC4-5D6E-409C-BE32-E72D297353CC}">
              <c16:uniqueId val="{00000008-15CE-471A-A9A1-2C0B1F6EAF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1010</c:v>
                </c:pt>
                <c:pt idx="9">
                  <c:v>924</c:v>
                </c:pt>
                <c:pt idx="12">
                  <c:v>806</c:v>
                </c:pt>
              </c:numCache>
            </c:numRef>
          </c:val>
          <c:extLst>
            <c:ext xmlns:c16="http://schemas.microsoft.com/office/drawing/2014/chart" uri="{C3380CC4-5D6E-409C-BE32-E72D297353CC}">
              <c16:uniqueId val="{00000009-15CE-471A-A9A1-2C0B1F6EAF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6132</c:v>
                </c:pt>
                <c:pt idx="3">
                  <c:v>7099</c:v>
                </c:pt>
                <c:pt idx="6">
                  <c:v>6694</c:v>
                </c:pt>
                <c:pt idx="9">
                  <c:v>6459</c:v>
                </c:pt>
                <c:pt idx="12">
                  <c:v>6278</c:v>
                </c:pt>
              </c:numCache>
            </c:numRef>
          </c:val>
          <c:extLst>
            <c:ext xmlns:c16="http://schemas.microsoft.com/office/drawing/2014/chart" uri="{C3380CC4-5D6E-409C-BE32-E72D297353CC}">
              <c16:uniqueId val="{0000000A-15CE-471A-A9A1-2C0B1F6EAF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3218</c:v>
                </c:pt>
                <c:pt idx="2">
                  <c:v>#N/A</c:v>
                </c:pt>
                <c:pt idx="3">
                  <c:v>#N/A</c:v>
                </c:pt>
                <c:pt idx="4">
                  <c:v>2672</c:v>
                </c:pt>
                <c:pt idx="5">
                  <c:v>#N/A</c:v>
                </c:pt>
                <c:pt idx="6">
                  <c:v>#N/A</c:v>
                </c:pt>
                <c:pt idx="7">
                  <c:v>2947</c:v>
                </c:pt>
                <c:pt idx="8">
                  <c:v>#N/A</c:v>
                </c:pt>
                <c:pt idx="9">
                  <c:v>#N/A</c:v>
                </c:pt>
                <c:pt idx="10">
                  <c:v>2567</c:v>
                </c:pt>
                <c:pt idx="11">
                  <c:v>#N/A</c:v>
                </c:pt>
                <c:pt idx="12">
                  <c:v>#N/A</c:v>
                </c:pt>
                <c:pt idx="13">
                  <c:v>1583</c:v>
                </c:pt>
                <c:pt idx="14">
                  <c:v>#N/A</c:v>
                </c:pt>
              </c:numCache>
            </c:numRef>
          </c:val>
          <c:smooth val="0"/>
          <c:extLst>
            <c:ext xmlns:c16="http://schemas.microsoft.com/office/drawing/2014/chart" uri="{C3380CC4-5D6E-409C-BE32-E72D297353CC}">
              <c16:uniqueId val="{0000000B-15CE-471A-A9A1-2C0B1F6EAF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1629</c:v>
                </c:pt>
                <c:pt idx="1">
                  <c:v>1849</c:v>
                </c:pt>
                <c:pt idx="2">
                  <c:v>2223</c:v>
                </c:pt>
              </c:numCache>
            </c:numRef>
          </c:val>
          <c:extLst>
            <c:ext xmlns:c16="http://schemas.microsoft.com/office/drawing/2014/chart" uri="{C3380CC4-5D6E-409C-BE32-E72D297353CC}">
              <c16:uniqueId val="{00000000-2CDC-4696-BD5A-4D368C36D1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c:v>
                </c:pt>
                <c:pt idx="1">
                  <c:v>72</c:v>
                </c:pt>
                <c:pt idx="2">
                  <c:v>72</c:v>
                </c:pt>
              </c:numCache>
            </c:numRef>
          </c:val>
          <c:extLst>
            <c:ext xmlns:c16="http://schemas.microsoft.com/office/drawing/2014/chart" uri="{C3380CC4-5D6E-409C-BE32-E72D297353CC}">
              <c16:uniqueId val="{00000001-2CDC-4696-BD5A-4D368C36D1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3380</c:v>
                </c:pt>
                <c:pt idx="1">
                  <c:v>3498</c:v>
                </c:pt>
                <c:pt idx="2">
                  <c:v>4061</c:v>
                </c:pt>
              </c:numCache>
            </c:numRef>
          </c:val>
          <c:extLst>
            <c:ext xmlns:c16="http://schemas.microsoft.com/office/drawing/2014/chart" uri="{C3380CC4-5D6E-409C-BE32-E72D297353CC}">
              <c16:uniqueId val="{00000002-2CDC-4696-BD5A-4D368C36D1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・元利償還金、組合等が起こした地方債の元利償還金に対する負担金等については、組合等への負担金は減となったが、元利償還金の増により増加している。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・債務負担行為に基づく支出額については、道の駅整備事業の完了に伴う施設購入費を設定している。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・算入公債費等については、新規の債務負担行為の設定等により増加している。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　産業団地の整備に伴う借入のため、土地売却代金を積み立てている。</a:t>
          </a:r>
          <a:endParaRPr lang="ja-JP" altLang="ja-JP" sz="1000" b="1">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・一般会計等に係る地方債の現在高については</a:t>
          </a:r>
          <a:r>
            <a:rPr lang="en-US" altLang="ja-JP" sz="1100" b="0" i="0" baseline="0">
              <a:solidFill>
                <a:sysClr val="windowText" lastClr="000000"/>
              </a:solidFill>
              <a:effectLst/>
              <a:latin typeface="+mn-lt"/>
              <a:ea typeface="+mn-ea"/>
              <a:cs typeface="+mn-cs"/>
            </a:rPr>
            <a:t>R4</a:t>
          </a:r>
          <a:r>
            <a:rPr lang="ja-JP" altLang="ja-JP" sz="1100" b="0" i="0" baseline="0">
              <a:solidFill>
                <a:sysClr val="windowText" lastClr="000000"/>
              </a:solidFill>
              <a:effectLst/>
              <a:latin typeface="+mn-lt"/>
              <a:ea typeface="+mn-ea"/>
              <a:cs typeface="+mn-cs"/>
            </a:rPr>
            <a:t>以降減少している。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・公営企業債等繰入見込額については、</a:t>
          </a:r>
          <a:r>
            <a:rPr lang="en-US" altLang="ja-JP" sz="1100" b="0" i="0" baseline="0">
              <a:solidFill>
                <a:sysClr val="windowText" lastClr="000000"/>
              </a:solidFill>
              <a:effectLst/>
              <a:latin typeface="+mn-lt"/>
              <a:ea typeface="+mn-ea"/>
              <a:cs typeface="+mn-cs"/>
            </a:rPr>
            <a:t>H28</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R6</a:t>
          </a:r>
          <a:r>
            <a:rPr lang="ja-JP" altLang="ja-JP" sz="1100" b="0" i="0" baseline="0">
              <a:solidFill>
                <a:sysClr val="windowText" lastClr="000000"/>
              </a:solidFill>
              <a:effectLst/>
              <a:latin typeface="+mn-lt"/>
              <a:ea typeface="+mn-ea"/>
              <a:cs typeface="+mn-cs"/>
            </a:rPr>
            <a:t>は下水道事業債の残高の減等により、見込額も減少した。</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・組合等負担等見込額については、</a:t>
          </a:r>
          <a:r>
            <a:rPr lang="en-US" altLang="ja-JP" sz="1100" b="0" i="0" baseline="0">
              <a:solidFill>
                <a:sysClr val="windowText" lastClr="000000"/>
              </a:solidFill>
              <a:effectLst/>
              <a:latin typeface="+mn-lt"/>
              <a:ea typeface="+mn-ea"/>
              <a:cs typeface="+mn-cs"/>
            </a:rPr>
            <a:t>H27</a:t>
          </a:r>
          <a:r>
            <a:rPr lang="ja-JP" altLang="ja-JP" sz="1100" b="0" i="0" baseline="0">
              <a:solidFill>
                <a:sysClr val="windowText" lastClr="000000"/>
              </a:solidFill>
              <a:effectLst/>
              <a:latin typeface="+mn-lt"/>
              <a:ea typeface="+mn-ea"/>
              <a:cs typeface="+mn-cs"/>
            </a:rPr>
            <a:t>以降減少傾向にあ</a:t>
          </a:r>
          <a:r>
            <a:rPr lang="ja-JP" altLang="en-US" sz="1100" b="0" i="0" baseline="0">
              <a:solidFill>
                <a:sysClr val="windowText" lastClr="000000"/>
              </a:solidFill>
              <a:effectLst/>
              <a:latin typeface="+mn-lt"/>
              <a:ea typeface="+mn-ea"/>
              <a:cs typeface="+mn-cs"/>
            </a:rPr>
            <a:t>ったが</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R6</a:t>
          </a:r>
          <a:r>
            <a:rPr lang="ja-JP" altLang="ja-JP" sz="1100" b="0" i="0" baseline="0">
              <a:solidFill>
                <a:sysClr val="windowText" lastClr="000000"/>
              </a:solidFill>
              <a:effectLst/>
              <a:latin typeface="+mn-lt"/>
              <a:ea typeface="+mn-ea"/>
              <a:cs typeface="+mn-cs"/>
            </a:rPr>
            <a:t>において</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消防組合、美浜・三方環境衛生組合で</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したため、全体の負担等見込額が</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した。</a:t>
          </a:r>
          <a:endParaRPr lang="ja-JP" altLang="ja-JP" sz="1400" b="1">
            <a:solidFill>
              <a:srgbClr val="FF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・退職手当負担見込額については、定員適正化計画に基づき職員数の削減を進めているところである。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・充当可能基金については特定目的基金が多く、年度によって積立額、取崩額が大きく変動するため、安定していない。</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今後においても、普通建設事業は国の補助制度を最大限活用するとともに、事業の優先度、緊急性及び事業効果を検証し、事業の先送りや規模縮小、職員数のさらなる適正化を図り、地方債の発行を抑え、将来負担比率（分子）の減少に努め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・財政調整基金については、</a:t>
          </a:r>
          <a:r>
            <a:rPr kumimoji="1" lang="en-US" altLang="ja-JP" sz="1100">
              <a:solidFill>
                <a:sysClr val="windowText" lastClr="000000"/>
              </a:solidFill>
              <a:effectLst/>
              <a:latin typeface="+mn-lt"/>
              <a:ea typeface="+mn-ea"/>
              <a:cs typeface="+mn-cs"/>
            </a:rPr>
            <a:t>374,000</a:t>
          </a:r>
          <a:r>
            <a:rPr kumimoji="1" lang="ja-JP" altLang="ja-JP" sz="1100">
              <a:solidFill>
                <a:sysClr val="windowText" lastClr="000000"/>
              </a:solidFill>
              <a:effectLst/>
              <a:latin typeface="+mn-lt"/>
              <a:ea typeface="+mn-ea"/>
              <a:cs typeface="+mn-cs"/>
            </a:rPr>
            <a:t>千円を積み立てた。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・特定目的基金については、まちづくり基金に</a:t>
          </a:r>
          <a:r>
            <a:rPr kumimoji="1" lang="en-US" altLang="ja-JP" sz="1100">
              <a:solidFill>
                <a:sysClr val="windowText" lastClr="000000"/>
              </a:solidFill>
              <a:effectLst/>
              <a:latin typeface="+mn-lt"/>
              <a:ea typeface="+mn-ea"/>
              <a:cs typeface="+mn-cs"/>
            </a:rPr>
            <a:t>300,181</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、若者定住対策</a:t>
          </a:r>
          <a:r>
            <a:rPr kumimoji="1" lang="ja-JP" altLang="ja-JP" sz="1100">
              <a:solidFill>
                <a:sysClr val="windowText" lastClr="000000"/>
              </a:solidFill>
              <a:effectLst/>
              <a:latin typeface="+mn-lt"/>
              <a:ea typeface="+mn-ea"/>
              <a:cs typeface="+mn-cs"/>
            </a:rPr>
            <a:t>基金に</a:t>
          </a:r>
          <a:r>
            <a:rPr kumimoji="1" lang="en-US" altLang="ja-JP" sz="1100">
              <a:solidFill>
                <a:sysClr val="windowText" lastClr="000000"/>
              </a:solidFill>
              <a:effectLst/>
              <a:latin typeface="+mn-lt"/>
              <a:ea typeface="+mn-ea"/>
              <a:cs typeface="+mn-cs"/>
            </a:rPr>
            <a:t>167,004</a:t>
          </a:r>
          <a:r>
            <a:rPr kumimoji="1" lang="ja-JP" altLang="ja-JP" sz="1100">
              <a:solidFill>
                <a:sysClr val="windowText" lastClr="000000"/>
              </a:solidFill>
              <a:effectLst/>
              <a:latin typeface="+mn-lt"/>
              <a:ea typeface="+mn-ea"/>
              <a:cs typeface="+mn-cs"/>
            </a:rPr>
            <a:t>千円積み立てた。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・基金処分では、特定目的基金において、</a:t>
          </a:r>
          <a:r>
            <a:rPr kumimoji="1" lang="ja-JP" altLang="en-US" sz="1100">
              <a:solidFill>
                <a:sysClr val="windowText" lastClr="000000"/>
              </a:solidFill>
              <a:effectLst/>
              <a:latin typeface="+mn-lt"/>
              <a:ea typeface="+mn-ea"/>
              <a:cs typeface="+mn-cs"/>
            </a:rPr>
            <a:t>庁舎改修</a:t>
          </a:r>
          <a:r>
            <a:rPr kumimoji="1" lang="ja-JP" altLang="ja-JP" sz="1100">
              <a:solidFill>
                <a:sysClr val="windowText" lastClr="000000"/>
              </a:solidFill>
              <a:effectLst/>
              <a:latin typeface="+mn-lt"/>
              <a:ea typeface="+mn-ea"/>
              <a:cs typeface="+mn-cs"/>
            </a:rPr>
            <a:t>基金で</a:t>
          </a:r>
          <a:r>
            <a:rPr kumimoji="1" lang="en-US" altLang="ja-JP" sz="1100">
              <a:solidFill>
                <a:sysClr val="windowText" lastClr="000000"/>
              </a:solidFill>
              <a:effectLst/>
              <a:latin typeface="+mn-lt"/>
              <a:ea typeface="+mn-ea"/>
              <a:cs typeface="+mn-cs"/>
            </a:rPr>
            <a:t>331,629</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ふるさと応援基金</a:t>
          </a:r>
          <a:r>
            <a:rPr kumimoji="1" lang="ja-JP" altLang="ja-JP"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71,071</a:t>
          </a:r>
          <a:r>
            <a:rPr kumimoji="1" lang="ja-JP" altLang="ja-JP" sz="1100">
              <a:solidFill>
                <a:sysClr val="windowText" lastClr="000000"/>
              </a:solidFill>
              <a:effectLst/>
              <a:latin typeface="+mn-lt"/>
              <a:ea typeface="+mn-ea"/>
              <a:cs typeface="+mn-cs"/>
            </a:rPr>
            <a:t>千円を取り崩すなど、合計で</a:t>
          </a:r>
          <a:r>
            <a:rPr kumimoji="1" lang="en-US" altLang="ja-JP" sz="1100">
              <a:solidFill>
                <a:sysClr val="windowText" lastClr="000000"/>
              </a:solidFill>
              <a:effectLst/>
              <a:latin typeface="+mn-lt"/>
              <a:ea typeface="+mn-ea"/>
              <a:cs typeface="+mn-cs"/>
            </a:rPr>
            <a:t>735,226</a:t>
          </a:r>
          <a:r>
            <a:rPr kumimoji="1" lang="ja-JP" altLang="ja-JP" sz="1100">
              <a:solidFill>
                <a:sysClr val="windowText" lastClr="000000"/>
              </a:solidFill>
              <a:effectLst/>
              <a:latin typeface="+mn-lt"/>
              <a:ea typeface="+mn-ea"/>
              <a:cs typeface="+mn-cs"/>
            </a:rPr>
            <a:t>千円の処分を行った。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・この</a:t>
          </a:r>
          <a:r>
            <a:rPr kumimoji="1" lang="ja-JP" altLang="en-US" sz="1100">
              <a:solidFill>
                <a:sysClr val="windowText" lastClr="000000"/>
              </a:solidFill>
              <a:effectLst/>
              <a:latin typeface="+mn-lt"/>
              <a:ea typeface="+mn-ea"/>
              <a:cs typeface="+mn-cs"/>
            </a:rPr>
            <a:t>結果、</a:t>
          </a:r>
          <a:r>
            <a:rPr kumimoji="1" lang="ja-JP" altLang="ja-JP" sz="1100">
              <a:solidFill>
                <a:sysClr val="windowText" lastClr="000000"/>
              </a:solidFill>
              <a:effectLst/>
              <a:latin typeface="+mn-lt"/>
              <a:ea typeface="+mn-ea"/>
              <a:cs typeface="+mn-cs"/>
            </a:rPr>
            <a:t>基金全体では、</a:t>
          </a:r>
          <a:r>
            <a:rPr kumimoji="1" lang="en-US" altLang="ja-JP" sz="1100">
              <a:solidFill>
                <a:sysClr val="windowText" lastClr="000000"/>
              </a:solidFill>
              <a:effectLst/>
              <a:latin typeface="+mn-lt"/>
              <a:ea typeface="+mn-ea"/>
              <a:cs typeface="+mn-cs"/>
            </a:rPr>
            <a:t>936,874</a:t>
          </a:r>
          <a:r>
            <a:rPr kumimoji="1" lang="ja-JP" altLang="ja-JP" sz="1100">
              <a:solidFill>
                <a:sysClr val="windowText" lastClr="000000"/>
              </a:solidFill>
              <a:effectLst/>
              <a:latin typeface="+mn-lt"/>
              <a:ea typeface="+mn-ea"/>
              <a:cs typeface="+mn-cs"/>
            </a:rPr>
            <a:t>千円の増となった。</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・財政調整基金の残高は、標準財政規模の２０％を超えているため、決算上の剰余金は、特定目的基金への積み立てや、地方債の繰り上げ償還の財源とする方針である。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・電源立地地域対策交付金等の国庫支出金を原資とした特定目的基金については、第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次美浜町総合振興計画、美浜</a:t>
          </a:r>
          <a:r>
            <a:rPr kumimoji="1" lang="ja-JP" altLang="en-US" sz="1100">
              <a:solidFill>
                <a:sysClr val="windowText" lastClr="000000"/>
              </a:solidFill>
              <a:effectLst/>
              <a:latin typeface="+mn-lt"/>
              <a:ea typeface="+mn-ea"/>
              <a:cs typeface="+mn-cs"/>
            </a:rPr>
            <a:t>創生</a:t>
          </a:r>
          <a:r>
            <a:rPr kumimoji="1" lang="ja-JP" altLang="ja-JP" sz="1100">
              <a:solidFill>
                <a:sysClr val="windowText" lastClr="000000"/>
              </a:solidFill>
              <a:effectLst/>
              <a:latin typeface="+mn-lt"/>
              <a:ea typeface="+mn-ea"/>
              <a:cs typeface="+mn-cs"/>
            </a:rPr>
            <a:t>総合戦略のさらなる推進に向け、計画的に造成、処分を行う。</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・まちづくり基金：美浜町総合施行計画に資する事業に充当。</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・ふるさと応援基金：ふるさと寄付金を活用した美浜町総合振興計画に資する事業の計画的実施に充当。</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・災害に強いまちづくり基金：防災対策事業の計画的・機動的実施に充当。</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・保健福祉センター大規模改修事業基金：保健福祉センター大規模改修事業の計画的実施に充当。</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・高齢者保健福祉基金：</a:t>
          </a:r>
          <a:r>
            <a:rPr lang="ja-JP" altLang="en-US" sz="1100" b="0" i="0">
              <a:solidFill>
                <a:sysClr val="windowText" lastClr="000000"/>
              </a:solidFill>
              <a:effectLst/>
              <a:latin typeface="+mn-lt"/>
              <a:ea typeface="+mn-ea"/>
              <a:cs typeface="+mn-cs"/>
            </a:rPr>
            <a:t>高齢者保健福祉事業の計画的実施に充当。</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・まちづくり基金：美浜町総合振興計画に資する事業に</a:t>
          </a:r>
          <a:r>
            <a:rPr kumimoji="1" lang="en-US" altLang="ja-JP" sz="1100">
              <a:solidFill>
                <a:sysClr val="windowText" lastClr="000000"/>
              </a:solidFill>
              <a:effectLst/>
              <a:latin typeface="+mn-lt"/>
              <a:ea typeface="+mn-ea"/>
              <a:cs typeface="+mn-cs"/>
            </a:rPr>
            <a:t>67,800</a:t>
          </a:r>
          <a:r>
            <a:rPr kumimoji="1" lang="ja-JP" altLang="ja-JP" sz="1100">
              <a:solidFill>
                <a:sysClr val="windowText" lastClr="000000"/>
              </a:solidFill>
              <a:effectLst/>
              <a:latin typeface="+mn-lt"/>
              <a:ea typeface="+mn-ea"/>
              <a:cs typeface="+mn-cs"/>
            </a:rPr>
            <a:t>千円充当するとともに。</a:t>
          </a:r>
          <a:r>
            <a:rPr kumimoji="1" lang="en-US" altLang="ja-JP" sz="1100">
              <a:solidFill>
                <a:sysClr val="windowText" lastClr="000000"/>
              </a:solidFill>
              <a:effectLst/>
              <a:latin typeface="+mn-lt"/>
              <a:ea typeface="+mn-ea"/>
              <a:cs typeface="+mn-cs"/>
            </a:rPr>
            <a:t>770,159</a:t>
          </a:r>
          <a:r>
            <a:rPr kumimoji="1" lang="ja-JP" altLang="ja-JP" sz="1100">
              <a:solidFill>
                <a:sysClr val="windowText" lastClr="000000"/>
              </a:solidFill>
              <a:effectLst/>
              <a:latin typeface="+mn-lt"/>
              <a:ea typeface="+mn-ea"/>
              <a:cs typeface="+mn-cs"/>
            </a:rPr>
            <a:t>千円を積み立てた。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・ふるさと応援基金：美浜町総合振興計画に資する事業に</a:t>
          </a:r>
          <a:r>
            <a:rPr kumimoji="1" lang="en-US" altLang="ja-JP" sz="1100">
              <a:solidFill>
                <a:sysClr val="windowText" lastClr="000000"/>
              </a:solidFill>
              <a:effectLst/>
              <a:latin typeface="+mn-lt"/>
              <a:ea typeface="+mn-ea"/>
              <a:cs typeface="+mn-cs"/>
            </a:rPr>
            <a:t>71,071</a:t>
          </a:r>
          <a:r>
            <a:rPr kumimoji="1" lang="ja-JP" altLang="ja-JP" sz="1100">
              <a:solidFill>
                <a:sysClr val="windowText" lastClr="000000"/>
              </a:solidFill>
              <a:effectLst/>
              <a:latin typeface="+mn-lt"/>
              <a:ea typeface="+mn-ea"/>
              <a:cs typeface="+mn-cs"/>
            </a:rPr>
            <a:t>千円充当するとともに、</a:t>
          </a:r>
          <a:r>
            <a:rPr kumimoji="1" lang="en-US" altLang="ja-JP" sz="1100">
              <a:solidFill>
                <a:sysClr val="windowText" lastClr="000000"/>
              </a:solidFill>
              <a:effectLst/>
              <a:latin typeface="+mn-lt"/>
              <a:ea typeface="+mn-ea"/>
              <a:cs typeface="+mn-cs"/>
            </a:rPr>
            <a:t>134,803</a:t>
          </a:r>
          <a:r>
            <a:rPr kumimoji="1" lang="ja-JP" altLang="ja-JP" sz="1100">
              <a:solidFill>
                <a:sysClr val="windowText" lastClr="000000"/>
              </a:solidFill>
              <a:effectLst/>
              <a:latin typeface="+mn-lt"/>
              <a:ea typeface="+mn-ea"/>
              <a:cs typeface="+mn-cs"/>
            </a:rPr>
            <a:t>千円を積み立てた。</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・災害に強いまちづくり基金：町内道路の維持補修事業に</a:t>
          </a:r>
          <a:r>
            <a:rPr kumimoji="1" lang="en-US" altLang="ja-JP" sz="1100">
              <a:solidFill>
                <a:sysClr val="windowText" lastClr="000000"/>
              </a:solidFill>
              <a:effectLst/>
              <a:latin typeface="+mn-lt"/>
              <a:ea typeface="+mn-ea"/>
              <a:cs typeface="+mn-cs"/>
            </a:rPr>
            <a:t>35,730</a:t>
          </a:r>
          <a:r>
            <a:rPr kumimoji="1" lang="ja-JP" altLang="ja-JP" sz="1100">
              <a:solidFill>
                <a:sysClr val="windowText" lastClr="000000"/>
              </a:solidFill>
              <a:effectLst/>
              <a:latin typeface="+mn-lt"/>
              <a:ea typeface="+mn-ea"/>
              <a:cs typeface="+mn-cs"/>
            </a:rPr>
            <a:t>千円充当するとともに、</a:t>
          </a:r>
          <a:r>
            <a:rPr kumimoji="1" lang="en-US" altLang="ja-JP" sz="1100">
              <a:solidFill>
                <a:sysClr val="windowText" lastClr="000000"/>
              </a:solidFill>
              <a:effectLst/>
              <a:latin typeface="+mn-lt"/>
              <a:ea typeface="+mn-ea"/>
              <a:cs typeface="+mn-cs"/>
            </a:rPr>
            <a:t>3,987</a:t>
          </a:r>
          <a:r>
            <a:rPr kumimoji="1" lang="ja-JP" altLang="ja-JP" sz="1100">
              <a:solidFill>
                <a:sysClr val="windowText" lastClr="000000"/>
              </a:solidFill>
              <a:effectLst/>
              <a:latin typeface="+mn-lt"/>
              <a:ea typeface="+mn-ea"/>
              <a:cs typeface="+mn-cs"/>
            </a:rPr>
            <a:t>千円を積み立てた。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・保健福祉センター大規模改修事業基金：保健福祉センターはあとぴあの大規模改修</a:t>
          </a:r>
          <a:r>
            <a:rPr kumimoji="1" lang="ja-JP" altLang="en-US" sz="1100">
              <a:solidFill>
                <a:sysClr val="windowText" lastClr="000000"/>
              </a:solidFill>
              <a:effectLst/>
              <a:latin typeface="+mn-lt"/>
              <a:ea typeface="+mn-ea"/>
              <a:cs typeface="+mn-cs"/>
            </a:rPr>
            <a:t>事業</a:t>
          </a:r>
          <a:r>
            <a:rPr kumimoji="1" lang="ja-JP" altLang="ja-JP" sz="1100">
              <a:solidFill>
                <a:sysClr val="windowText" lastClr="000000"/>
              </a:solidFill>
              <a:effectLst/>
              <a:latin typeface="+mn-lt"/>
              <a:ea typeface="+mn-ea"/>
              <a:cs typeface="+mn-cs"/>
            </a:rPr>
            <a:t>に</a:t>
          </a:r>
          <a:r>
            <a:rPr kumimoji="1" lang="en-US" altLang="ja-JP" sz="1100">
              <a:solidFill>
                <a:sysClr val="windowText" lastClr="000000"/>
              </a:solidFill>
              <a:effectLst/>
              <a:latin typeface="+mn-lt"/>
              <a:ea typeface="+mn-ea"/>
              <a:cs typeface="+mn-cs"/>
            </a:rPr>
            <a:t>11,550</a:t>
          </a:r>
          <a:r>
            <a:rPr kumimoji="1" lang="ja-JP" altLang="en-US" sz="1100">
              <a:solidFill>
                <a:sysClr val="windowText" lastClr="000000"/>
              </a:solidFill>
              <a:effectLst/>
              <a:latin typeface="+mn-lt"/>
              <a:ea typeface="+mn-ea"/>
              <a:cs typeface="+mn-cs"/>
            </a:rPr>
            <a:t>千円充当するとともに、</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千円を積み立てた。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374,000</a:t>
          </a:r>
          <a:r>
            <a:rPr kumimoji="1" lang="ja-JP" altLang="ja-JP" sz="1100">
              <a:solidFill>
                <a:sysClr val="windowText" lastClr="000000"/>
              </a:solidFill>
              <a:effectLst/>
              <a:latin typeface="+mn-lt"/>
              <a:ea typeface="+mn-ea"/>
              <a:cs typeface="+mn-cs"/>
            </a:rPr>
            <a:t>千円を積み立てた。</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・残高が</a:t>
          </a:r>
          <a:r>
            <a:rPr kumimoji="1" lang="en-US" altLang="ja-JP" sz="1100">
              <a:solidFill>
                <a:sysClr val="windowText" lastClr="000000"/>
              </a:solidFill>
              <a:effectLst/>
              <a:latin typeface="+mn-lt"/>
              <a:ea typeface="+mn-ea"/>
              <a:cs typeface="+mn-cs"/>
            </a:rPr>
            <a:t>2,223,152</a:t>
          </a:r>
          <a:r>
            <a:rPr kumimoji="1" lang="ja-JP" altLang="ja-JP" sz="1100">
              <a:solidFill>
                <a:sysClr val="windowText" lastClr="000000"/>
              </a:solidFill>
              <a:effectLst/>
              <a:latin typeface="+mn-lt"/>
              <a:ea typeface="+mn-ea"/>
              <a:cs typeface="+mn-cs"/>
            </a:rPr>
            <a:t>千円で標準財政規模の２０％を超えているため、決算上の剰余金は、特定目的基金への積み立てや、地方債の繰り上げ償還の財源とする方針である。</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・増減なし</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・地方債の償還計画を踏まえ、決算上の剰余金による積立を検討していく。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
8,586
152.38
12,491,944
11,780,961
679,769
4,973,802
6,278,016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原子力発電所の立地により固定資産税等の税収入が大きいため、類似団体平均値を上回っているが、電力事業者の業績や設備投資の状況により税収入が大きく変動するため安定した財政運営に苦慮している。今後も、町税等の滞納額の圧縮や更なる徴収業務の強化に取り組むとともに、地域産業の振興や優良企業の誘致による税源の確保等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3415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38</xdr:row>
      <xdr:rowOff>54328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638175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54328</xdr:rowOff>
    </xdr:from>
    <xdr:to>
      <xdr:col>15</xdr:col>
      <xdr:colOff>82550</xdr:colOff>
      <xdr:row>39</xdr:row>
      <xdr:rowOff>30339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656942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30339</xdr:rowOff>
    </xdr:from>
    <xdr:to>
      <xdr:col>11</xdr:col>
      <xdr:colOff>31750</xdr:colOff>
      <xdr:row>39</xdr:row>
      <xdr:rowOff>110772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67168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135060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3528</xdr:rowOff>
    </xdr:from>
    <xdr:to>
      <xdr:col>15</xdr:col>
      <xdr:colOff>133350</xdr:colOff>
      <xdr:row>38</xdr:row>
      <xdr:rowOff>105128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115305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150989</xdr:rowOff>
    </xdr:from>
    <xdr:to>
      <xdr:col>11</xdr:col>
      <xdr:colOff>82550</xdr:colOff>
      <xdr:row>39</xdr:row>
      <xdr:rowOff>81139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91316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59972</xdr:rowOff>
    </xdr:from>
    <xdr:to>
      <xdr:col>7</xdr:col>
      <xdr:colOff>31750</xdr:colOff>
      <xdr:row>39</xdr:row>
      <xdr:rowOff>161572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類似団体平均値を上回る結果となったが、引き続き定員管理の適正化計画に基づいた職員の削減をはじめ、行政評価等の地域経営手法を取り入れながら経常経費の歳出削減を図る。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83566</xdr:rowOff>
    </xdr:from>
    <xdr:to>
      <xdr:col>23</xdr:col>
      <xdr:colOff>133350</xdr:colOff>
      <xdr:row>60</xdr:row>
      <xdr:rowOff>10922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027666"/>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83566</xdr:rowOff>
    </xdr:from>
    <xdr:to>
      <xdr:col>19</xdr:col>
      <xdr:colOff>133350</xdr:colOff>
      <xdr:row>60</xdr:row>
      <xdr:rowOff>73660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027666"/>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3556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36066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3556</xdr:rowOff>
    </xdr:from>
    <xdr:to>
      <xdr:col>11</xdr:col>
      <xdr:colOff>31750</xdr:colOff>
      <xdr:row>65</xdr:row>
      <xdr:rowOff>46482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62006"/>
          <a:ext cx="889000" cy="7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131572</xdr:rowOff>
    </xdr:from>
    <xdr:to>
      <xdr:col>23</xdr:col>
      <xdr:colOff>184150</xdr:colOff>
      <xdr:row>60</xdr:row>
      <xdr:rowOff>61722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148099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9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32766</xdr:rowOff>
    </xdr:from>
    <xdr:to>
      <xdr:col>19</xdr:col>
      <xdr:colOff>184150</xdr:colOff>
      <xdr:row>58</xdr:row>
      <xdr:rowOff>134366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99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144543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745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124206</xdr:rowOff>
    </xdr:from>
    <xdr:to>
      <xdr:col>11</xdr:col>
      <xdr:colOff>82550</xdr:colOff>
      <xdr:row>61</xdr:row>
      <xdr:rowOff>54356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64533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値を大きく上回っているのは人件費（職員数）が主な要因となっており、今後は住民サービスが低下しないことに配慮しながら、民間でも実施可能な業務については指定管理者制度の導入などにより委託を進め、定員適正化計画に基づく職員の削減等により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1256</xdr:rowOff>
    </xdr:from>
    <xdr:to>
      <xdr:col>23</xdr:col>
      <xdr:colOff>133350</xdr:colOff>
      <xdr:row>82</xdr:row>
      <xdr:rowOff>23326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60156"/>
          <a:ext cx="838200" cy="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164747</xdr:rowOff>
    </xdr:from>
    <xdr:to>
      <xdr:col>19</xdr:col>
      <xdr:colOff>133350</xdr:colOff>
      <xdr:row>82</xdr:row>
      <xdr:rowOff>1256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52197"/>
          <a:ext cx="889000" cy="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153868</xdr:rowOff>
    </xdr:from>
    <xdr:to>
      <xdr:col>15</xdr:col>
      <xdr:colOff>82550</xdr:colOff>
      <xdr:row>81</xdr:row>
      <xdr:rowOff>164747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41318"/>
          <a:ext cx="889000" cy="1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153219</xdr:rowOff>
    </xdr:from>
    <xdr:to>
      <xdr:col>11</xdr:col>
      <xdr:colOff>31750</xdr:colOff>
      <xdr:row>81</xdr:row>
      <xdr:rowOff>153868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40669"/>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143976</xdr:rowOff>
    </xdr:from>
    <xdr:to>
      <xdr:col>23</xdr:col>
      <xdr:colOff>184150</xdr:colOff>
      <xdr:row>82</xdr:row>
      <xdr:rowOff>74126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20803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7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121906</xdr:rowOff>
    </xdr:from>
    <xdr:to>
      <xdr:col>19</xdr:col>
      <xdr:colOff>184150</xdr:colOff>
      <xdr:row>82</xdr:row>
      <xdr:rowOff>52056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36833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95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113947</xdr:rowOff>
    </xdr:from>
    <xdr:to>
      <xdr:col>15</xdr:col>
      <xdr:colOff>133350</xdr:colOff>
      <xdr:row>82</xdr:row>
      <xdr:rowOff>44097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28874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8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103068</xdr:rowOff>
    </xdr:from>
    <xdr:to>
      <xdr:col>11</xdr:col>
      <xdr:colOff>82550</xdr:colOff>
      <xdr:row>82</xdr:row>
      <xdr:rowOff>33218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17995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102419</xdr:rowOff>
    </xdr:from>
    <xdr:to>
      <xdr:col>7</xdr:col>
      <xdr:colOff>31750</xdr:colOff>
      <xdr:row>82</xdr:row>
      <xdr:rowOff>32569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7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類似団体平均値を下回っており、国や県等の給与制度に準拠しながら今後も引き続き適正水準の維持に努める。</a:t>
          </a:r>
          <a:r>
            <a:rPr lang="en-US" altLang="ja-JP" sz="11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111277</xdr:rowOff>
    </xdr:from>
    <xdr:to>
      <xdr:col>81</xdr:col>
      <xdr:colOff>44450</xdr:colOff>
      <xdr:row>85</xdr:row>
      <xdr:rowOff>89202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13077"/>
          <a:ext cx="838200" cy="1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111277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671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65314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65314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38402</xdr:rowOff>
    </xdr:from>
    <xdr:to>
      <xdr:col>81</xdr:col>
      <xdr:colOff>95250</xdr:colOff>
      <xdr:row>85</xdr:row>
      <xdr:rowOff>140002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54929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60477</xdr:rowOff>
    </xdr:from>
    <xdr:to>
      <xdr:col>77</xdr:col>
      <xdr:colOff>95250</xdr:colOff>
      <xdr:row>84</xdr:row>
      <xdr:rowOff>162077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804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原子力安全対策、本町特有の行政需要により、類似団体平均値を大幅に上回っている。平成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年のエネルギー環境教育体験館の開館等、新規事務事業への対応も必要となっており、職員数の高止まりの状況はしばらく続くものと考えられる。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今後も美浜町行財政改革大綱に基づき定員の適正化を推進し、引き続き事務事業の縮減合理化と業務の民間委託等を積極的に推進する。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34544</xdr:rowOff>
    </xdr:from>
    <xdr:to>
      <xdr:col>81</xdr:col>
      <xdr:colOff>44450</xdr:colOff>
      <xdr:row>64</xdr:row>
      <xdr:rowOff>71544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07344"/>
          <a:ext cx="8382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9609</xdr:rowOff>
    </xdr:from>
    <xdr:to>
      <xdr:col>77</xdr:col>
      <xdr:colOff>44450</xdr:colOff>
      <xdr:row>64</xdr:row>
      <xdr:rowOff>34544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82409"/>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9609</xdr:rowOff>
    </xdr:from>
    <xdr:to>
      <xdr:col>72</xdr:col>
      <xdr:colOff>203200</xdr:colOff>
      <xdr:row>64</xdr:row>
      <xdr:rowOff>60282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982409"/>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36957</xdr:rowOff>
    </xdr:from>
    <xdr:to>
      <xdr:col>68</xdr:col>
      <xdr:colOff>152400</xdr:colOff>
      <xdr:row>64</xdr:row>
      <xdr:rowOff>60282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009757"/>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20744</xdr:rowOff>
    </xdr:from>
    <xdr:to>
      <xdr:col>81</xdr:col>
      <xdr:colOff>95250</xdr:colOff>
      <xdr:row>64</xdr:row>
      <xdr:rowOff>122344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164271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155194</xdr:rowOff>
    </xdr:from>
    <xdr:to>
      <xdr:col>77</xdr:col>
      <xdr:colOff>95250</xdr:colOff>
      <xdr:row>64</xdr:row>
      <xdr:rowOff>85344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70121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130259</xdr:rowOff>
    </xdr:from>
    <xdr:to>
      <xdr:col>73</xdr:col>
      <xdr:colOff>44450</xdr:colOff>
      <xdr:row>64</xdr:row>
      <xdr:rowOff>60409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45186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1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9482</xdr:rowOff>
    </xdr:from>
    <xdr:to>
      <xdr:col>68</xdr:col>
      <xdr:colOff>203200</xdr:colOff>
      <xdr:row>64</xdr:row>
      <xdr:rowOff>111082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95859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6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157607</xdr:rowOff>
    </xdr:from>
    <xdr:to>
      <xdr:col>64</xdr:col>
      <xdr:colOff>152400</xdr:colOff>
      <xdr:row>64</xdr:row>
      <xdr:rowOff>87757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72534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04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固定資産税の増加による標準財政規模が増加したものの、過去の大規模事業に係る償還金が増加したため、比率は増加した。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今後、地方債の発行が増加することが見込まれることから、公債費の増加が見込まれる。引き続き、後年度の負担を軽減するため、地方債への依存を抑制した財政運営に努めながら適正水準を確保していく。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42</xdr:row>
      <xdr:rowOff>64008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71868"/>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41</xdr:row>
      <xdr:rowOff>42418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9465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32766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9465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32766</xdr:rowOff>
    </xdr:from>
    <xdr:to>
      <xdr:col>68</xdr:col>
      <xdr:colOff>152400</xdr:colOff>
      <xdr:row>41</xdr:row>
      <xdr:rowOff>81026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昨年度と比較して固定資産税の増等により充当可能財源は増加し、地方債償還に伴う地方債残高の減により将来負担額減少したことにより、</a:t>
          </a:r>
          <a:r>
            <a:rPr kumimoji="1" lang="en-US" altLang="ja-JP" sz="1100" b="0" i="0" baseline="0">
              <a:solidFill>
                <a:schemeClr val="dk1"/>
              </a:solidFill>
              <a:effectLst/>
              <a:latin typeface="+mn-lt"/>
              <a:ea typeface="+mn-ea"/>
              <a:cs typeface="+mn-cs"/>
            </a:rPr>
            <a:t>17.8</a:t>
          </a:r>
          <a:r>
            <a:rPr kumimoji="1" lang="ja-JP" altLang="ja-JP"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35.5</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今後は、普通建設事業は国の補助制度を最大限活用するとともに、事業の優先度、緊急性及び事業効果を検証し、事業の先送りや規模縮小を図り、地方債の発行を抑え、将来負担比率の減少に努めていく。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151947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39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124024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2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151947</xdr:rowOff>
    </xdr:from>
    <xdr:to>
      <xdr:col>81</xdr:col>
      <xdr:colOff>133350</xdr:colOff>
      <xdr:row>21</xdr:row>
      <xdr:rowOff>151947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5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10432</xdr:rowOff>
    </xdr:from>
    <xdr:to>
      <xdr:col>81</xdr:col>
      <xdr:colOff>44450</xdr:colOff>
      <xdr:row>18</xdr:row>
      <xdr:rowOff>145778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925082"/>
          <a:ext cx="838200" cy="30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145778</xdr:rowOff>
    </xdr:from>
    <xdr:to>
      <xdr:col>77</xdr:col>
      <xdr:colOff>44450</xdr:colOff>
      <xdr:row>20</xdr:row>
      <xdr:rowOff>33836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231878"/>
          <a:ext cx="8890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14877</xdr:rowOff>
    </xdr:from>
    <xdr:to>
      <xdr:col>72</xdr:col>
      <xdr:colOff>203200</xdr:colOff>
      <xdr:row>20</xdr:row>
      <xdr:rowOff>33836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44387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14877</xdr:rowOff>
    </xdr:from>
    <xdr:to>
      <xdr:col>68</xdr:col>
      <xdr:colOff>152400</xdr:colOff>
      <xdr:row>22</xdr:row>
      <xdr:rowOff>127000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443877"/>
          <a:ext cx="889000" cy="4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92166</xdr:rowOff>
    </xdr:from>
    <xdr:to>
      <xdr:col>64</xdr:col>
      <xdr:colOff>152400</xdr:colOff>
      <xdr:row>14</xdr:row>
      <xdr:rowOff>22316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32493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131082</xdr:rowOff>
    </xdr:from>
    <xdr:to>
      <xdr:col>81</xdr:col>
      <xdr:colOff>95250</xdr:colOff>
      <xdr:row>17</xdr:row>
      <xdr:rowOff>61232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8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103159</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84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94978</xdr:rowOff>
    </xdr:from>
    <xdr:to>
      <xdr:col>77</xdr:col>
      <xdr:colOff>95250</xdr:colOff>
      <xdr:row>19</xdr:row>
      <xdr:rowOff>25128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1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9905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26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154486</xdr:rowOff>
    </xdr:from>
    <xdr:to>
      <xdr:col>73</xdr:col>
      <xdr:colOff>44450</xdr:colOff>
      <xdr:row>20</xdr:row>
      <xdr:rowOff>84636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4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69413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135527</xdr:rowOff>
    </xdr:from>
    <xdr:to>
      <xdr:col>68</xdr:col>
      <xdr:colOff>203200</xdr:colOff>
      <xdr:row>20</xdr:row>
      <xdr:rowOff>65677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50454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47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76200</xdr:rowOff>
    </xdr:from>
    <xdr:to>
      <xdr:col>64</xdr:col>
      <xdr:colOff>152400</xdr:colOff>
      <xdr:row>23</xdr:row>
      <xdr:rowOff>6350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8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162577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93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
8,586
152.38
12,491,944
11,780,961
679,769
4,973,802
6,278,016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原子力安全対策、本町特有の行政需要により職員数が多いため、類似団体平均値を上回っているが、今後も民間でも実施可能な業務については指定管理者制度の導入等により委託を進め、定員適正化計画に基づく職員の削減等によりコストの低減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94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43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38</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920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165354</xdr:rowOff>
    </xdr:from>
    <xdr:to>
      <xdr:col>24</xdr:col>
      <xdr:colOff>76200</xdr:colOff>
      <xdr:row>36</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151638</xdr:rowOff>
    </xdr:from>
    <xdr:to>
      <xdr:col>6</xdr:col>
      <xdr:colOff>171450</xdr:colOff>
      <xdr:row>38</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66565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にはエネルギー環境教育体験館が開館し、</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には道の駅や新レイクセンター等の整備が完了したため、新たな物件費の増加が見込まれる。引き続き、民間でも実施可能な業務については指定管理者制度の導入等により外部委託を進めるなど、各施設でコストの削減に努めるとともに、公共施設等総合管理計画に基づき施設の統廃合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711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7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7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27940</xdr:rowOff>
    </xdr:from>
    <xdr:to>
      <xdr:col>69</xdr:col>
      <xdr:colOff>92075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11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162577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類似団体平均値より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ポイント下回る状況が続いているが、少子高齢化の進行による社会保障経費の自然増等が見込まれるため、今後の数値に注意しながら必要に応じて事務事業等の見直しを行う。</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28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繰出金、維持補修費については、類似団体平均値とほぼ同じ数値で推移している状況である。下水道事業などの公営企業については維持管理費等の経費を節減するなど、今後も適正水準の維持に努める。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29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58</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2914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48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59</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48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ごみ処理施設の維持管理に係る美浜・三方環境衛生組合の負担金の減等により類似団体平均値を若干下回った。今後も、施設・設備の更新等に伴い負担金が増加する見込みであることから、各種団体等の補助金や負担金については、その目的や必要性、効果等を検証し、所期の目的を達成しているものは廃止や見直しを行い、補助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152146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9978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56134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81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814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39</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6836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117873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9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135636</xdr:rowOff>
    </xdr:from>
    <xdr:to>
      <xdr:col>65</xdr:col>
      <xdr:colOff>53975</xdr:colOff>
      <xdr:row>39</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50563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新規地方債の発行額の抑制や公的資金補償金免除繰上償還の実施等により、類似団体平均値より大きく下回っている。近年増加傾向にあるが、今後もこの状況を維持するために、地方債の新規発行を予定している普通建設事業については、実施時期や規模を精査し借入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8676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8890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74</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833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833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ごみ処理施設の維持管理に係る美浜・三方環境衛生組合の負担金の減等により、類似団体平均値を下回ったが、今後も定員適正化計画による職員数の削減や指定管理者制度の導入等によりコスト削減に努め、行政評価等の地域経営手法を取り入れながら経常経費の歳出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20320</xdr:rowOff>
    </xdr:from>
    <xdr:to>
      <xdr:col>82</xdr:col>
      <xdr:colOff>107950</xdr:colOff>
      <xdr:row>76</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87907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20320</xdr:rowOff>
    </xdr:from>
    <xdr:to>
      <xdr:col>78</xdr:col>
      <xdr:colOff>69850</xdr:colOff>
      <xdr:row>76</xdr:row>
      <xdr:rowOff>134620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87907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77</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648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80</xdr:row>
      <xdr:rowOff>88900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56261"/>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140970</xdr:rowOff>
    </xdr:from>
    <xdr:to>
      <xdr:col>82</xdr:col>
      <xdr:colOff>158750</xdr:colOff>
      <xdr:row>76</xdr:row>
      <xdr:rowOff>71120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157497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140970</xdr:rowOff>
    </xdr:from>
    <xdr:to>
      <xdr:col>78</xdr:col>
      <xdr:colOff>120650</xdr:colOff>
      <xdr:row>75</xdr:row>
      <xdr:rowOff>71120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81297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38100</xdr:rowOff>
    </xdr:from>
    <xdr:to>
      <xdr:col>65</xdr:col>
      <xdr:colOff>53975</xdr:colOff>
      <xdr:row>80</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124477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25041</xdr:rowOff>
    </xdr:from>
    <xdr:to>
      <xdr:col>29</xdr:col>
      <xdr:colOff>127000</xdr:colOff>
      <xdr:row>16</xdr:row>
      <xdr:rowOff>1609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644416"/>
          <a:ext cx="647700" cy="148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1609</xdr:rowOff>
    </xdr:from>
    <xdr:to>
      <xdr:col>26</xdr:col>
      <xdr:colOff>50800</xdr:colOff>
      <xdr:row>16</xdr:row>
      <xdr:rowOff>26589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92434"/>
          <a:ext cx="698500" cy="24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26589</xdr:rowOff>
    </xdr:from>
    <xdr:to>
      <xdr:col>22</xdr:col>
      <xdr:colOff>114300</xdr:colOff>
      <xdr:row>16</xdr:row>
      <xdr:rowOff>35551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817414"/>
          <a:ext cx="698500" cy="8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35551</xdr:rowOff>
    </xdr:from>
    <xdr:to>
      <xdr:col>18</xdr:col>
      <xdr:colOff>177800</xdr:colOff>
      <xdr:row>16</xdr:row>
      <xdr:rowOff>59891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26376"/>
          <a:ext cx="698500" cy="24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145691</xdr:rowOff>
    </xdr:from>
    <xdr:to>
      <xdr:col>29</xdr:col>
      <xdr:colOff>177800</xdr:colOff>
      <xdr:row>15</xdr:row>
      <xdr:rowOff>75841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59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162218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3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122259</xdr:rowOff>
    </xdr:from>
    <xdr:to>
      <xdr:col>26</xdr:col>
      <xdr:colOff>101600</xdr:colOff>
      <xdr:row>16</xdr:row>
      <xdr:rowOff>52409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41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62586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1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147239</xdr:rowOff>
    </xdr:from>
    <xdr:to>
      <xdr:col>22</xdr:col>
      <xdr:colOff>165100</xdr:colOff>
      <xdr:row>16</xdr:row>
      <xdr:rowOff>77389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66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87566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3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156201</xdr:rowOff>
    </xdr:from>
    <xdr:to>
      <xdr:col>19</xdr:col>
      <xdr:colOff>38100</xdr:colOff>
      <xdr:row>16</xdr:row>
      <xdr:rowOff>86351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75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96528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4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9091</xdr:rowOff>
    </xdr:from>
    <xdr:to>
      <xdr:col>15</xdr:col>
      <xdr:colOff>101600</xdr:colOff>
      <xdr:row>16</xdr:row>
      <xdr:rowOff>110691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799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120868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6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91592</xdr:rowOff>
    </xdr:from>
    <xdr:to>
      <xdr:col>29</xdr:col>
      <xdr:colOff>127000</xdr:colOff>
      <xdr:row>35</xdr:row>
      <xdr:rowOff>219228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01942"/>
          <a:ext cx="647700" cy="127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219228</xdr:rowOff>
    </xdr:from>
    <xdr:to>
      <xdr:col>26</xdr:col>
      <xdr:colOff>50800</xdr:colOff>
      <xdr:row>36</xdr:row>
      <xdr:rowOff>131242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29578"/>
          <a:ext cx="698500" cy="25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131242</xdr:rowOff>
    </xdr:from>
    <xdr:to>
      <xdr:col>22</xdr:col>
      <xdr:colOff>114300</xdr:colOff>
      <xdr:row>37</xdr:row>
      <xdr:rowOff>17285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84492"/>
          <a:ext cx="698500" cy="5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17285</xdr:rowOff>
    </xdr:from>
    <xdr:to>
      <xdr:col>18</xdr:col>
      <xdr:colOff>177800</xdr:colOff>
      <xdr:row>37</xdr:row>
      <xdr:rowOff>50508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41985"/>
          <a:ext cx="698500" cy="3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40792</xdr:rowOff>
    </xdr:from>
    <xdr:to>
      <xdr:col>29</xdr:col>
      <xdr:colOff>177800</xdr:colOff>
      <xdr:row>35</xdr:row>
      <xdr:rowOff>142392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51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228769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9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168428</xdr:rowOff>
    </xdr:from>
    <xdr:to>
      <xdr:col>26</xdr:col>
      <xdr:colOff>101600</xdr:colOff>
      <xdr:row>35</xdr:row>
      <xdr:rowOff>270028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7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280205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4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80442</xdr:rowOff>
    </xdr:from>
    <xdr:to>
      <xdr:col>22</xdr:col>
      <xdr:colOff>165100</xdr:colOff>
      <xdr:row>37</xdr:row>
      <xdr:rowOff>10592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192219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137935</xdr:rowOff>
    </xdr:from>
    <xdr:to>
      <xdr:col>19</xdr:col>
      <xdr:colOff>38100</xdr:colOff>
      <xdr:row>37</xdr:row>
      <xdr:rowOff>68085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9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249712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6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171158</xdr:rowOff>
    </xdr:from>
    <xdr:to>
      <xdr:col>15</xdr:col>
      <xdr:colOff>101600</xdr:colOff>
      <xdr:row>37</xdr:row>
      <xdr:rowOff>101308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24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86085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1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
8,586
152.38
12,491,944
11,780,961
679,769
4,973,802
6,278,016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152761</xdr:rowOff>
    </xdr:from>
    <xdr:to>
      <xdr:col>24</xdr:col>
      <xdr:colOff>63500</xdr:colOff>
      <xdr:row>33</xdr:row>
      <xdr:rowOff>136942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39161"/>
          <a:ext cx="838200" cy="15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136942</xdr:rowOff>
    </xdr:from>
    <xdr:to>
      <xdr:col>19</xdr:col>
      <xdr:colOff>177800</xdr:colOff>
      <xdr:row>34</xdr:row>
      <xdr:rowOff>3615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94792"/>
          <a:ext cx="889000" cy="3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156075</xdr:rowOff>
    </xdr:from>
    <xdr:to>
      <xdr:col>15</xdr:col>
      <xdr:colOff>50800</xdr:colOff>
      <xdr:row>34</xdr:row>
      <xdr:rowOff>3615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13925"/>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156075</xdr:rowOff>
    </xdr:from>
    <xdr:to>
      <xdr:col>10</xdr:col>
      <xdr:colOff>114300</xdr:colOff>
      <xdr:row>33</xdr:row>
      <xdr:rowOff>160975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3925"/>
          <a:ext cx="8890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101961</xdr:rowOff>
    </xdr:from>
    <xdr:to>
      <xdr:col>24</xdr:col>
      <xdr:colOff>114300</xdr:colOff>
      <xdr:row>33</xdr:row>
      <xdr:rowOff>32111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124838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86142</xdr:rowOff>
    </xdr:from>
    <xdr:to>
      <xdr:col>20</xdr:col>
      <xdr:colOff>38100</xdr:colOff>
      <xdr:row>34</xdr:row>
      <xdr:rowOff>16292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32819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1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124265</xdr:rowOff>
    </xdr:from>
    <xdr:to>
      <xdr:col>15</xdr:col>
      <xdr:colOff>101600</xdr:colOff>
      <xdr:row>34</xdr:row>
      <xdr:rowOff>54415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70942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5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105275</xdr:rowOff>
    </xdr:from>
    <xdr:to>
      <xdr:col>10</xdr:col>
      <xdr:colOff>165100</xdr:colOff>
      <xdr:row>34</xdr:row>
      <xdr:rowOff>35425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51952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3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110175</xdr:rowOff>
    </xdr:from>
    <xdr:to>
      <xdr:col>6</xdr:col>
      <xdr:colOff>38100</xdr:colOff>
      <xdr:row>34</xdr:row>
      <xdr:rowOff>40325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56852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4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41118</xdr:rowOff>
    </xdr:from>
    <xdr:to>
      <xdr:col>24</xdr:col>
      <xdr:colOff>63500</xdr:colOff>
      <xdr:row>58</xdr:row>
      <xdr:rowOff>50537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85218"/>
          <a:ext cx="8382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50537</xdr:rowOff>
    </xdr:from>
    <xdr:to>
      <xdr:col>19</xdr:col>
      <xdr:colOff>177800</xdr:colOff>
      <xdr:row>58</xdr:row>
      <xdr:rowOff>55345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94637"/>
          <a:ext cx="8890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55345</xdr:rowOff>
    </xdr:from>
    <xdr:to>
      <xdr:col>15</xdr:col>
      <xdr:colOff>50800</xdr:colOff>
      <xdr:row>58</xdr:row>
      <xdr:rowOff>68904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99445"/>
          <a:ext cx="889000" cy="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66984</xdr:rowOff>
    </xdr:from>
    <xdr:to>
      <xdr:col>10</xdr:col>
      <xdr:colOff>114300</xdr:colOff>
      <xdr:row>58</xdr:row>
      <xdr:rowOff>68904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1108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161768</xdr:rowOff>
    </xdr:from>
    <xdr:to>
      <xdr:col>24</xdr:col>
      <xdr:colOff>114300</xdr:colOff>
      <xdr:row>58</xdr:row>
      <xdr:rowOff>91918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3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121145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171187</xdr:rowOff>
    </xdr:from>
    <xdr:to>
      <xdr:col>20</xdr:col>
      <xdr:colOff>38100</xdr:colOff>
      <xdr:row>58</xdr:row>
      <xdr:rowOff>101337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4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117864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1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4545</xdr:rowOff>
    </xdr:from>
    <xdr:to>
      <xdr:col>15</xdr:col>
      <xdr:colOff>101600</xdr:colOff>
      <xdr:row>58</xdr:row>
      <xdr:rowOff>106145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122672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18104</xdr:rowOff>
    </xdr:from>
    <xdr:to>
      <xdr:col>10</xdr:col>
      <xdr:colOff>165100</xdr:colOff>
      <xdr:row>58</xdr:row>
      <xdr:rowOff>119704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136231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3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16184</xdr:rowOff>
    </xdr:from>
    <xdr:to>
      <xdr:col>6</xdr:col>
      <xdr:colOff>38100</xdr:colOff>
      <xdr:row>58</xdr:row>
      <xdr:rowOff>117784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6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134311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3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31610</xdr:rowOff>
    </xdr:from>
    <xdr:to>
      <xdr:col>24</xdr:col>
      <xdr:colOff>63500</xdr:colOff>
      <xdr:row>77</xdr:row>
      <xdr:rowOff>144653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33260"/>
          <a:ext cx="838200" cy="1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144653</xdr:rowOff>
    </xdr:from>
    <xdr:to>
      <xdr:col>19</xdr:col>
      <xdr:colOff>177800</xdr:colOff>
      <xdr:row>78</xdr:row>
      <xdr:rowOff>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46303"/>
          <a:ext cx="889000" cy="2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85846</xdr:rowOff>
    </xdr:from>
    <xdr:to>
      <xdr:col>15</xdr:col>
      <xdr:colOff>50800</xdr:colOff>
      <xdr:row>78</xdr:row>
      <xdr:rowOff>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87496"/>
          <a:ext cx="889000" cy="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85846</xdr:rowOff>
    </xdr:from>
    <xdr:to>
      <xdr:col>10</xdr:col>
      <xdr:colOff>114300</xdr:colOff>
      <xdr:row>77</xdr:row>
      <xdr:rowOff>154730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87496"/>
          <a:ext cx="889000" cy="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152260</xdr:rowOff>
    </xdr:from>
    <xdr:to>
      <xdr:col>24</xdr:col>
      <xdr:colOff>114300</xdr:colOff>
      <xdr:row>77</xdr:row>
      <xdr:rowOff>82410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3687</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3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93853</xdr:rowOff>
    </xdr:from>
    <xdr:to>
      <xdr:col>20</xdr:col>
      <xdr:colOff>38100</xdr:colOff>
      <xdr:row>78</xdr:row>
      <xdr:rowOff>24003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40530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0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120732</xdr:rowOff>
    </xdr:from>
    <xdr:to>
      <xdr:col>15</xdr:col>
      <xdr:colOff>101600</xdr:colOff>
      <xdr:row>78</xdr:row>
      <xdr:rowOff>50882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42009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41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35046</xdr:rowOff>
    </xdr:from>
    <xdr:to>
      <xdr:col>10</xdr:col>
      <xdr:colOff>165100</xdr:colOff>
      <xdr:row>77</xdr:row>
      <xdr:rowOff>136646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153173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103930</xdr:rowOff>
    </xdr:from>
    <xdr:to>
      <xdr:col>6</xdr:col>
      <xdr:colOff>38100</xdr:colOff>
      <xdr:row>78</xdr:row>
      <xdr:rowOff>34080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50607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3577</xdr:rowOff>
    </xdr:from>
    <xdr:to>
      <xdr:col>24</xdr:col>
      <xdr:colOff>63500</xdr:colOff>
      <xdr:row>98</xdr:row>
      <xdr:rowOff>52786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05677"/>
          <a:ext cx="838200" cy="4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19289</xdr:rowOff>
    </xdr:from>
    <xdr:to>
      <xdr:col>19</xdr:col>
      <xdr:colOff>177800</xdr:colOff>
      <xdr:row>98</xdr:row>
      <xdr:rowOff>52786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21389"/>
          <a:ext cx="889000" cy="3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73947</xdr:rowOff>
    </xdr:from>
    <xdr:to>
      <xdr:col>15</xdr:col>
      <xdr:colOff>50800</xdr:colOff>
      <xdr:row>98</xdr:row>
      <xdr:rowOff>19289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04597"/>
          <a:ext cx="889000" cy="1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73947</xdr:rowOff>
    </xdr:from>
    <xdr:to>
      <xdr:col>10</xdr:col>
      <xdr:colOff>114300</xdr:colOff>
      <xdr:row>98</xdr:row>
      <xdr:rowOff>74434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04597"/>
          <a:ext cx="889000" cy="17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124227</xdr:rowOff>
    </xdr:from>
    <xdr:to>
      <xdr:col>24</xdr:col>
      <xdr:colOff>114300</xdr:colOff>
      <xdr:row>98</xdr:row>
      <xdr:rowOff>54377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102654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1986</xdr:rowOff>
    </xdr:from>
    <xdr:to>
      <xdr:col>20</xdr:col>
      <xdr:colOff>38100</xdr:colOff>
      <xdr:row>98</xdr:row>
      <xdr:rowOff>103586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94713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9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139939</xdr:rowOff>
    </xdr:from>
    <xdr:to>
      <xdr:col>15</xdr:col>
      <xdr:colOff>101600</xdr:colOff>
      <xdr:row>98</xdr:row>
      <xdr:rowOff>70089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61216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6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23147</xdr:rowOff>
    </xdr:from>
    <xdr:to>
      <xdr:col>10</xdr:col>
      <xdr:colOff>165100</xdr:colOff>
      <xdr:row>97</xdr:row>
      <xdr:rowOff>124747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115874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4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23634</xdr:rowOff>
    </xdr:from>
    <xdr:to>
      <xdr:col>6</xdr:col>
      <xdr:colOff>38100</xdr:colOff>
      <xdr:row>98</xdr:row>
      <xdr:rowOff>125234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116361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1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51571</xdr:rowOff>
    </xdr:from>
    <xdr:to>
      <xdr:col>55</xdr:col>
      <xdr:colOff>0</xdr:colOff>
      <xdr:row>37</xdr:row>
      <xdr:rowOff>55621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23771"/>
          <a:ext cx="838200" cy="17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55621</xdr:rowOff>
    </xdr:from>
    <xdr:to>
      <xdr:col>50</xdr:col>
      <xdr:colOff>114300</xdr:colOff>
      <xdr:row>37</xdr:row>
      <xdr:rowOff>121953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99271"/>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121953</xdr:rowOff>
    </xdr:from>
    <xdr:to>
      <xdr:col>45</xdr:col>
      <xdr:colOff>177800</xdr:colOff>
      <xdr:row>37</xdr:row>
      <xdr:rowOff>132442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65603"/>
          <a:ext cx="8890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151244</xdr:rowOff>
    </xdr:from>
    <xdr:to>
      <xdr:col>41</xdr:col>
      <xdr:colOff>50800</xdr:colOff>
      <xdr:row>37</xdr:row>
      <xdr:rowOff>132442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51994"/>
          <a:ext cx="889000" cy="3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xdr:rowOff>
    </xdr:from>
    <xdr:to>
      <xdr:col>55</xdr:col>
      <xdr:colOff>50800</xdr:colOff>
      <xdr:row>36</xdr:row>
      <xdr:rowOff>102371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23648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2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4821</xdr:rowOff>
    </xdr:from>
    <xdr:to>
      <xdr:col>50</xdr:col>
      <xdr:colOff>165100</xdr:colOff>
      <xdr:row>37</xdr:row>
      <xdr:rowOff>106421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122948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2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71153</xdr:rowOff>
    </xdr:from>
    <xdr:to>
      <xdr:col>46</xdr:col>
      <xdr:colOff>38100</xdr:colOff>
      <xdr:row>38</xdr:row>
      <xdr:rowOff>1303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17830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9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81642</xdr:rowOff>
    </xdr:from>
    <xdr:to>
      <xdr:col>41</xdr:col>
      <xdr:colOff>101600</xdr:colOff>
      <xdr:row>38</xdr:row>
      <xdr:rowOff>11792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28319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0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100444</xdr:rowOff>
    </xdr:from>
    <xdr:to>
      <xdr:col>36</xdr:col>
      <xdr:colOff>165100</xdr:colOff>
      <xdr:row>36</xdr:row>
      <xdr:rowOff>30594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0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47121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10866</xdr:rowOff>
    </xdr:from>
    <xdr:to>
      <xdr:col>55</xdr:col>
      <xdr:colOff>0</xdr:colOff>
      <xdr:row>58</xdr:row>
      <xdr:rowOff>12735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54966"/>
          <a:ext cx="838200" cy="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92364</xdr:rowOff>
    </xdr:from>
    <xdr:to>
      <xdr:col>50</xdr:col>
      <xdr:colOff>114300</xdr:colOff>
      <xdr:row>58</xdr:row>
      <xdr:rowOff>12735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65014"/>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92364</xdr:rowOff>
    </xdr:from>
    <xdr:to>
      <xdr:col>45</xdr:col>
      <xdr:colOff>177800</xdr:colOff>
      <xdr:row>57</xdr:row>
      <xdr:rowOff>136085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65014"/>
          <a:ext cx="889000" cy="4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136085</xdr:rowOff>
    </xdr:from>
    <xdr:to>
      <xdr:col>41</xdr:col>
      <xdr:colOff>50800</xdr:colOff>
      <xdr:row>57</xdr:row>
      <xdr:rowOff>165392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08735"/>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131516</xdr:rowOff>
    </xdr:from>
    <xdr:to>
      <xdr:col>55</xdr:col>
      <xdr:colOff>50800</xdr:colOff>
      <xdr:row>58</xdr:row>
      <xdr:rowOff>61666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90893</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9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133385</xdr:rowOff>
    </xdr:from>
    <xdr:to>
      <xdr:col>50</xdr:col>
      <xdr:colOff>165100</xdr:colOff>
      <xdr:row>58</xdr:row>
      <xdr:rowOff>63535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80062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68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41564</xdr:rowOff>
    </xdr:from>
    <xdr:to>
      <xdr:col>46</xdr:col>
      <xdr:colOff>38100</xdr:colOff>
      <xdr:row>57</xdr:row>
      <xdr:rowOff>143164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159691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58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85285</xdr:rowOff>
    </xdr:from>
    <xdr:to>
      <xdr:col>41</xdr:col>
      <xdr:colOff>101600</xdr:colOff>
      <xdr:row>58</xdr:row>
      <xdr:rowOff>15435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31962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63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114592</xdr:rowOff>
    </xdr:from>
    <xdr:to>
      <xdr:col>36</xdr:col>
      <xdr:colOff>165100</xdr:colOff>
      <xdr:row>58</xdr:row>
      <xdr:rowOff>44742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61269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6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102135</xdr:rowOff>
    </xdr:from>
    <xdr:to>
      <xdr:col>55</xdr:col>
      <xdr:colOff>0</xdr:colOff>
      <xdr:row>78</xdr:row>
      <xdr:rowOff>105460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75235"/>
          <a:ext cx="8382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96273</xdr:rowOff>
    </xdr:from>
    <xdr:to>
      <xdr:col>50</xdr:col>
      <xdr:colOff>114300</xdr:colOff>
      <xdr:row>78</xdr:row>
      <xdr:rowOff>102135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69373"/>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96273</xdr:rowOff>
    </xdr:from>
    <xdr:to>
      <xdr:col>45</xdr:col>
      <xdr:colOff>177800</xdr:colOff>
      <xdr:row>78</xdr:row>
      <xdr:rowOff>103972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69373"/>
          <a:ext cx="889000" cy="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103972</xdr:rowOff>
    </xdr:from>
    <xdr:to>
      <xdr:col>41</xdr:col>
      <xdr:colOff>50800</xdr:colOff>
      <xdr:row>78</xdr:row>
      <xdr:rowOff>120884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77072"/>
          <a:ext cx="8890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54660</xdr:rowOff>
    </xdr:from>
    <xdr:to>
      <xdr:col>55</xdr:col>
      <xdr:colOff>50800</xdr:colOff>
      <xdr:row>78</xdr:row>
      <xdr:rowOff>156260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14037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51335</xdr:rowOff>
    </xdr:from>
    <xdr:to>
      <xdr:col>50</xdr:col>
      <xdr:colOff>165100</xdr:colOff>
      <xdr:row>78</xdr:row>
      <xdr:rowOff>152935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45473</xdr:rowOff>
    </xdr:from>
    <xdr:to>
      <xdr:col>46</xdr:col>
      <xdr:colOff>38100</xdr:colOff>
      <xdr:row>78</xdr:row>
      <xdr:rowOff>147073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163600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53172</xdr:rowOff>
    </xdr:from>
    <xdr:to>
      <xdr:col>41</xdr:col>
      <xdr:colOff>101600</xdr:colOff>
      <xdr:row>78</xdr:row>
      <xdr:rowOff>154772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171299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0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70084</xdr:rowOff>
    </xdr:from>
    <xdr:to>
      <xdr:col>36</xdr:col>
      <xdr:colOff>165100</xdr:colOff>
      <xdr:row>79</xdr:row>
      <xdr:rowOff>234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4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16761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1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40912</xdr:rowOff>
    </xdr:from>
    <xdr:to>
      <xdr:col>55</xdr:col>
      <xdr:colOff>0</xdr:colOff>
      <xdr:row>97</xdr:row>
      <xdr:rowOff>86457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671562"/>
          <a:ext cx="838200" cy="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119800</xdr:rowOff>
    </xdr:from>
    <xdr:to>
      <xdr:col>50</xdr:col>
      <xdr:colOff>114300</xdr:colOff>
      <xdr:row>97</xdr:row>
      <xdr:rowOff>86457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236100"/>
          <a:ext cx="889000" cy="48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119800</xdr:rowOff>
    </xdr:from>
    <xdr:to>
      <xdr:col>45</xdr:col>
      <xdr:colOff>177800</xdr:colOff>
      <xdr:row>95</xdr:row>
      <xdr:rowOff>114835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236100"/>
          <a:ext cx="889000" cy="1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114835</xdr:rowOff>
    </xdr:from>
    <xdr:to>
      <xdr:col>41</xdr:col>
      <xdr:colOff>50800</xdr:colOff>
      <xdr:row>96</xdr:row>
      <xdr:rowOff>171030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402585"/>
          <a:ext cx="889000" cy="2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161562</xdr:rowOff>
    </xdr:from>
    <xdr:to>
      <xdr:col>55</xdr:col>
      <xdr:colOff>50800</xdr:colOff>
      <xdr:row>97</xdr:row>
      <xdr:rowOff>91712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2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12989</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7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35657</xdr:rowOff>
    </xdr:from>
    <xdr:to>
      <xdr:col>50</xdr:col>
      <xdr:colOff>165100</xdr:colOff>
      <xdr:row>97</xdr:row>
      <xdr:rowOff>137257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153784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69000</xdr:rowOff>
    </xdr:from>
    <xdr:to>
      <xdr:col>46</xdr:col>
      <xdr:colOff>38100</xdr:colOff>
      <xdr:row>94</xdr:row>
      <xdr:rowOff>170600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1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15677</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596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64035</xdr:rowOff>
    </xdr:from>
    <xdr:to>
      <xdr:col>41</xdr:col>
      <xdr:colOff>101600</xdr:colOff>
      <xdr:row>95</xdr:row>
      <xdr:rowOff>165635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35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10712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12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120230</xdr:rowOff>
    </xdr:from>
    <xdr:to>
      <xdr:col>36</xdr:col>
      <xdr:colOff>165100</xdr:colOff>
      <xdr:row>97</xdr:row>
      <xdr:rowOff>50380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5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66907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3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120075</xdr:rowOff>
    </xdr:from>
    <xdr:to>
      <xdr:col>85</xdr:col>
      <xdr:colOff>127000</xdr:colOff>
      <xdr:row>77</xdr:row>
      <xdr:rowOff>143863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21725"/>
          <a:ext cx="8382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143863</xdr:rowOff>
    </xdr:from>
    <xdr:to>
      <xdr:col>81</xdr:col>
      <xdr:colOff>50800</xdr:colOff>
      <xdr:row>77</xdr:row>
      <xdr:rowOff>166819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45513"/>
          <a:ext cx="889000" cy="2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166819</xdr:rowOff>
    </xdr:from>
    <xdr:to>
      <xdr:col>76</xdr:col>
      <xdr:colOff>114300</xdr:colOff>
      <xdr:row>78</xdr:row>
      <xdr:rowOff>8587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68469"/>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8587</xdr:rowOff>
    </xdr:from>
    <xdr:to>
      <xdr:col>71</xdr:col>
      <xdr:colOff>177800</xdr:colOff>
      <xdr:row>78</xdr:row>
      <xdr:rowOff>39486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81687"/>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69275</xdr:rowOff>
    </xdr:from>
    <xdr:to>
      <xdr:col>85</xdr:col>
      <xdr:colOff>177800</xdr:colOff>
      <xdr:row>77</xdr:row>
      <xdr:rowOff>170875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7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47702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93063</xdr:rowOff>
    </xdr:from>
    <xdr:to>
      <xdr:col>81</xdr:col>
      <xdr:colOff>101600</xdr:colOff>
      <xdr:row>78</xdr:row>
      <xdr:rowOff>23213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8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116019</xdr:rowOff>
    </xdr:from>
    <xdr:to>
      <xdr:col>76</xdr:col>
      <xdr:colOff>165100</xdr:colOff>
      <xdr:row>78</xdr:row>
      <xdr:rowOff>46169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1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37296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1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129237</xdr:rowOff>
    </xdr:from>
    <xdr:to>
      <xdr:col>72</xdr:col>
      <xdr:colOff>38100</xdr:colOff>
      <xdr:row>78</xdr:row>
      <xdr:rowOff>59387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3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50514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2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160136</xdr:rowOff>
    </xdr:from>
    <xdr:to>
      <xdr:col>67</xdr:col>
      <xdr:colOff>101600</xdr:colOff>
      <xdr:row>78</xdr:row>
      <xdr:rowOff>90286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81413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5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155287</xdr:rowOff>
    </xdr:from>
    <xdr:to>
      <xdr:col>85</xdr:col>
      <xdr:colOff>127000</xdr:colOff>
      <xdr:row>96</xdr:row>
      <xdr:rowOff>102318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443037"/>
          <a:ext cx="838200" cy="1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102318</xdr:rowOff>
    </xdr:from>
    <xdr:to>
      <xdr:col>81</xdr:col>
      <xdr:colOff>50800</xdr:colOff>
      <xdr:row>97</xdr:row>
      <xdr:rowOff>56466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561518"/>
          <a:ext cx="889000" cy="1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56466</xdr:rowOff>
    </xdr:from>
    <xdr:to>
      <xdr:col>76</xdr:col>
      <xdr:colOff>114300</xdr:colOff>
      <xdr:row>97</xdr:row>
      <xdr:rowOff>152916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687116"/>
          <a:ext cx="889000" cy="9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152916</xdr:rowOff>
    </xdr:from>
    <xdr:to>
      <xdr:col>71</xdr:col>
      <xdr:colOff>177800</xdr:colOff>
      <xdr:row>98</xdr:row>
      <xdr:rowOff>25468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83566"/>
          <a:ext cx="889000" cy="4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104487</xdr:rowOff>
    </xdr:from>
    <xdr:to>
      <xdr:col>85</xdr:col>
      <xdr:colOff>177800</xdr:colOff>
      <xdr:row>96</xdr:row>
      <xdr:rowOff>34637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3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127364</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24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51518</xdr:rowOff>
    </xdr:from>
    <xdr:to>
      <xdr:col>81</xdr:col>
      <xdr:colOff>101600</xdr:colOff>
      <xdr:row>96</xdr:row>
      <xdr:rowOff>153118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5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169645</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8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5666</xdr:rowOff>
    </xdr:from>
    <xdr:to>
      <xdr:col>76</xdr:col>
      <xdr:colOff>165100</xdr:colOff>
      <xdr:row>97</xdr:row>
      <xdr:rowOff>107266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123793</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41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102116</xdr:rowOff>
    </xdr:from>
    <xdr:to>
      <xdr:col>72</xdr:col>
      <xdr:colOff>38100</xdr:colOff>
      <xdr:row>98</xdr:row>
      <xdr:rowOff>32266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48793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0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146118</xdr:rowOff>
    </xdr:from>
    <xdr:to>
      <xdr:col>67</xdr:col>
      <xdr:colOff>101600</xdr:colOff>
      <xdr:row>98</xdr:row>
      <xdr:rowOff>76268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92795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5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144805</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9905"/>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144805</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659905"/>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34582</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21132"/>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94005</xdr:rowOff>
    </xdr:from>
    <xdr:to>
      <xdr:col>107</xdr:col>
      <xdr:colOff>101600</xdr:colOff>
      <xdr:row>39</xdr:row>
      <xdr:rowOff>24155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15282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7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155232</xdr:rowOff>
    </xdr:from>
    <xdr:to>
      <xdr:col>98</xdr:col>
      <xdr:colOff>38100</xdr:colOff>
      <xdr:row>39</xdr:row>
      <xdr:rowOff>85382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76509</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6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153050</xdr:rowOff>
    </xdr:from>
    <xdr:to>
      <xdr:col>116</xdr:col>
      <xdr:colOff>63500</xdr:colOff>
      <xdr:row>57</xdr:row>
      <xdr:rowOff>156022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92570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156022</xdr:rowOff>
    </xdr:from>
    <xdr:to>
      <xdr:col>111</xdr:col>
      <xdr:colOff>177800</xdr:colOff>
      <xdr:row>57</xdr:row>
      <xdr:rowOff>158788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928672"/>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154650</xdr:rowOff>
    </xdr:from>
    <xdr:to>
      <xdr:col>107</xdr:col>
      <xdr:colOff>50800</xdr:colOff>
      <xdr:row>57</xdr:row>
      <xdr:rowOff>158788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927300"/>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154650</xdr:rowOff>
    </xdr:from>
    <xdr:to>
      <xdr:col>102</xdr:col>
      <xdr:colOff>114300</xdr:colOff>
      <xdr:row>57</xdr:row>
      <xdr:rowOff>157234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27300"/>
          <a:ext cx="8890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102250</xdr:rowOff>
    </xdr:from>
    <xdr:to>
      <xdr:col>116</xdr:col>
      <xdr:colOff>114300</xdr:colOff>
      <xdr:row>58</xdr:row>
      <xdr:rowOff>32400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125127</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2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105222</xdr:rowOff>
    </xdr:from>
    <xdr:to>
      <xdr:col>112</xdr:col>
      <xdr:colOff>38100</xdr:colOff>
      <xdr:row>58</xdr:row>
      <xdr:rowOff>35372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26499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7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107988</xdr:rowOff>
    </xdr:from>
    <xdr:to>
      <xdr:col>107</xdr:col>
      <xdr:colOff>101600</xdr:colOff>
      <xdr:row>58</xdr:row>
      <xdr:rowOff>38138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29265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7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103850</xdr:rowOff>
    </xdr:from>
    <xdr:to>
      <xdr:col>102</xdr:col>
      <xdr:colOff>165100</xdr:colOff>
      <xdr:row>58</xdr:row>
      <xdr:rowOff>34000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50527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106434</xdr:rowOff>
    </xdr:from>
    <xdr:to>
      <xdr:col>98</xdr:col>
      <xdr:colOff>38100</xdr:colOff>
      <xdr:row>58</xdr:row>
      <xdr:rowOff>36584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8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53111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76</xdr:rowOff>
    </xdr:from>
    <xdr:to>
      <xdr:col>116</xdr:col>
      <xdr:colOff>62864</xdr:colOff>
      <xdr:row>79</xdr:row>
      <xdr:rowOff>85243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515926"/>
          <a:ext cx="1269" cy="111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89070</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85243</xdr:rowOff>
    </xdr:from>
    <xdr:to>
      <xdr:col>116</xdr:col>
      <xdr:colOff>152400</xdr:colOff>
      <xdr:row>79</xdr:row>
      <xdr:rowOff>85243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62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118203</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29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76</xdr:rowOff>
    </xdr:from>
    <xdr:to>
      <xdr:col>116</xdr:col>
      <xdr:colOff>152400</xdr:colOff>
      <xdr:row>73</xdr:row>
      <xdr:rowOff>76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5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93599</xdr:rowOff>
    </xdr:from>
    <xdr:to>
      <xdr:col>116</xdr:col>
      <xdr:colOff>63500</xdr:colOff>
      <xdr:row>77</xdr:row>
      <xdr:rowOff>78905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1323300" y="12095099"/>
          <a:ext cx="838200" cy="118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116743</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975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93866</xdr:rowOff>
    </xdr:from>
    <xdr:to>
      <xdr:col>116</xdr:col>
      <xdr:colOff>114300</xdr:colOff>
      <xdr:row>77</xdr:row>
      <xdr:rowOff>24016</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1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93599</xdr:rowOff>
    </xdr:from>
    <xdr:to>
      <xdr:col>111</xdr:col>
      <xdr:colOff>177800</xdr:colOff>
      <xdr:row>74</xdr:row>
      <xdr:rowOff>90615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434300" y="12095099"/>
          <a:ext cx="889000" cy="68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120612</xdr:rowOff>
    </xdr:from>
    <xdr:to>
      <xdr:col>112</xdr:col>
      <xdr:colOff>38100</xdr:colOff>
      <xdr:row>76</xdr:row>
      <xdr:rowOff>50763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41888</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307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90615</xdr:rowOff>
    </xdr:from>
    <xdr:to>
      <xdr:col>107</xdr:col>
      <xdr:colOff>50800</xdr:colOff>
      <xdr:row>74</xdr:row>
      <xdr:rowOff>112064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777915"/>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121362</xdr:rowOff>
    </xdr:from>
    <xdr:to>
      <xdr:col>107</xdr:col>
      <xdr:colOff>101600</xdr:colOff>
      <xdr:row>76</xdr:row>
      <xdr:rowOff>51512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42639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112064</xdr:rowOff>
    </xdr:from>
    <xdr:to>
      <xdr:col>102</xdr:col>
      <xdr:colOff>114300</xdr:colOff>
      <xdr:row>74</xdr:row>
      <xdr:rowOff>112179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279936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140957</xdr:rowOff>
    </xdr:from>
    <xdr:to>
      <xdr:col>102</xdr:col>
      <xdr:colOff>165100</xdr:colOff>
      <xdr:row>76</xdr:row>
      <xdr:rowOff>71107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62234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102692</xdr:rowOff>
    </xdr:from>
    <xdr:to>
      <xdr:col>98</xdr:col>
      <xdr:colOff>38100</xdr:colOff>
      <xdr:row>76</xdr:row>
      <xdr:rowOff>32841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23970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28105</xdr:rowOff>
    </xdr:from>
    <xdr:to>
      <xdr:col>116</xdr:col>
      <xdr:colOff>114300</xdr:colOff>
      <xdr:row>77</xdr:row>
      <xdr:rowOff>129705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2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6532</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2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42799</xdr:rowOff>
    </xdr:from>
    <xdr:to>
      <xdr:col>112</xdr:col>
      <xdr:colOff>38100</xdr:colOff>
      <xdr:row>70</xdr:row>
      <xdr:rowOff>144399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0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160926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23795" y="1181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39815</xdr:rowOff>
    </xdr:from>
    <xdr:to>
      <xdr:col>107</xdr:col>
      <xdr:colOff>101600</xdr:colOff>
      <xdr:row>74</xdr:row>
      <xdr:rowOff>141415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7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157942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5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61264</xdr:rowOff>
    </xdr:from>
    <xdr:to>
      <xdr:col>102</xdr:col>
      <xdr:colOff>165100</xdr:colOff>
      <xdr:row>74</xdr:row>
      <xdr:rowOff>162864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7941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5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61379</xdr:rowOff>
    </xdr:from>
    <xdr:to>
      <xdr:col>98</xdr:col>
      <xdr:colOff>38100</xdr:colOff>
      <xdr:row>74</xdr:row>
      <xdr:rowOff>162979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7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8056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5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・物件費については、住民一人当たり</a:t>
          </a:r>
          <a:r>
            <a:rPr kumimoji="1" lang="ja-JP" altLang="en-US" sz="1100">
              <a:solidFill>
                <a:sysClr val="windowText" lastClr="000000"/>
              </a:solidFill>
              <a:effectLst/>
              <a:latin typeface="+mn-lt"/>
              <a:ea typeface="+mn-ea"/>
              <a:cs typeface="+mn-cs"/>
            </a:rPr>
            <a:t>２１５</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６２１</a:t>
          </a:r>
          <a:r>
            <a:rPr kumimoji="1" lang="ja-JP" altLang="ja-JP" sz="1100">
              <a:solidFill>
                <a:sysClr val="windowText" lastClr="000000"/>
              </a:solidFill>
              <a:effectLst/>
              <a:latin typeface="+mn-lt"/>
              <a:ea typeface="+mn-ea"/>
              <a:cs typeface="+mn-cs"/>
            </a:rPr>
            <a:t>円となっており、主に</a:t>
          </a:r>
          <a:r>
            <a:rPr kumimoji="1" lang="ja-JP" altLang="en-US" sz="1100">
              <a:solidFill>
                <a:sysClr val="windowText" lastClr="000000"/>
              </a:solidFill>
              <a:effectLst/>
              <a:latin typeface="+mn-lt"/>
              <a:ea typeface="+mn-ea"/>
              <a:cs typeface="+mn-cs"/>
            </a:rPr>
            <a:t>標準準拠システム移行業務委託料</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ふるさと納税一括代行サービス委託料</a:t>
          </a:r>
          <a:r>
            <a:rPr kumimoji="1" lang="ja-JP" altLang="ja-JP" sz="1100">
              <a:solidFill>
                <a:sysClr val="windowText" lastClr="000000"/>
              </a:solidFill>
              <a:effectLst/>
              <a:latin typeface="+mn-lt"/>
              <a:ea typeface="+mn-ea"/>
              <a:cs typeface="+mn-cs"/>
            </a:rPr>
            <a:t>等による増である。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・維持補修費については、住民一人当たり１</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６７４</a:t>
          </a:r>
          <a:r>
            <a:rPr kumimoji="1" lang="ja-JP" altLang="ja-JP" sz="1100">
              <a:solidFill>
                <a:sysClr val="windowText" lastClr="000000"/>
              </a:solidFill>
              <a:effectLst/>
              <a:latin typeface="+mn-lt"/>
              <a:ea typeface="+mn-ea"/>
              <a:cs typeface="+mn-cs"/>
            </a:rPr>
            <a:t>円となっており、主に</a:t>
          </a:r>
          <a:r>
            <a:rPr kumimoji="1" lang="ja-JP" altLang="en-US" sz="1100">
              <a:solidFill>
                <a:sysClr val="windowText" lastClr="000000"/>
              </a:solidFill>
              <a:effectLst/>
              <a:latin typeface="+mn-lt"/>
              <a:ea typeface="+mn-ea"/>
              <a:cs typeface="+mn-cs"/>
            </a:rPr>
            <a:t>除雪作業委託料等</a:t>
          </a:r>
          <a:r>
            <a:rPr kumimoji="1" lang="ja-JP" altLang="ja-JP" sz="1100">
              <a:solidFill>
                <a:sysClr val="windowText" lastClr="000000"/>
              </a:solidFill>
              <a:effectLst/>
              <a:latin typeface="+mn-lt"/>
              <a:ea typeface="+mn-ea"/>
              <a:cs typeface="+mn-cs"/>
            </a:rPr>
            <a:t>による増である。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・扶助費については、住民一人当たり７</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８６４</a:t>
          </a:r>
          <a:r>
            <a:rPr kumimoji="1" lang="ja-JP" altLang="ja-JP" sz="1100">
              <a:solidFill>
                <a:sysClr val="windowText" lastClr="000000"/>
              </a:solidFill>
              <a:effectLst/>
              <a:latin typeface="+mn-lt"/>
              <a:ea typeface="+mn-ea"/>
              <a:cs typeface="+mn-cs"/>
            </a:rPr>
            <a:t>円となっており、主に</a:t>
          </a:r>
          <a:r>
            <a:rPr kumimoji="1" lang="ja-JP" altLang="en-US" sz="1100">
              <a:solidFill>
                <a:sysClr val="windowText" lastClr="000000"/>
              </a:solidFill>
              <a:effectLst/>
              <a:latin typeface="+mn-lt"/>
              <a:ea typeface="+mn-ea"/>
              <a:cs typeface="+mn-cs"/>
            </a:rPr>
            <a:t>身体障害者更正医療費負担金や相談支援業務委託料等</a:t>
          </a:r>
          <a:r>
            <a:rPr kumimoji="1" lang="ja-JP" altLang="ja-JP" sz="1100">
              <a:solidFill>
                <a:sysClr val="windowText" lastClr="000000"/>
              </a:solidFill>
              <a:effectLst/>
              <a:latin typeface="+mn-lt"/>
              <a:ea typeface="+mn-ea"/>
              <a:cs typeface="+mn-cs"/>
            </a:rPr>
            <a:t>による減である。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・補助費等については、住民一人当たり</a:t>
          </a:r>
          <a:r>
            <a:rPr kumimoji="1" lang="ja-JP" altLang="en-US" sz="1100">
              <a:solidFill>
                <a:sysClr val="windowText" lastClr="000000"/>
              </a:solidFill>
              <a:effectLst/>
              <a:latin typeface="+mn-lt"/>
              <a:ea typeface="+mn-ea"/>
              <a:cs typeface="+mn-cs"/>
            </a:rPr>
            <a:t>２３３</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１３１</a:t>
          </a:r>
          <a:r>
            <a:rPr kumimoji="1" lang="ja-JP" altLang="ja-JP" sz="1100">
              <a:solidFill>
                <a:sysClr val="windowText" lastClr="000000"/>
              </a:solidFill>
              <a:effectLst/>
              <a:latin typeface="+mn-lt"/>
              <a:ea typeface="+mn-ea"/>
              <a:cs typeface="+mn-cs"/>
            </a:rPr>
            <a:t>円となっており、主に</a:t>
          </a:r>
          <a:r>
            <a:rPr kumimoji="1" lang="ja-JP" altLang="en-US" sz="1100">
              <a:solidFill>
                <a:sysClr val="windowText" lastClr="000000"/>
              </a:solidFill>
              <a:effectLst/>
              <a:latin typeface="+mn-lt"/>
              <a:ea typeface="+mn-ea"/>
              <a:cs typeface="+mn-cs"/>
            </a:rPr>
            <a:t>定額減税補足給付金事業補助金や防災セット配布業務委託料等に</a:t>
          </a:r>
          <a:r>
            <a:rPr kumimoji="1" lang="ja-JP" altLang="ja-JP" sz="1100">
              <a:solidFill>
                <a:sysClr val="windowText" lastClr="000000"/>
              </a:solidFill>
              <a:effectLst/>
              <a:latin typeface="+mn-lt"/>
              <a:ea typeface="+mn-ea"/>
              <a:cs typeface="+mn-cs"/>
            </a:rPr>
            <a:t>よる増である。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・普通建設事業費全体では、住民一人当たり２</a:t>
          </a:r>
          <a:r>
            <a:rPr kumimoji="1" lang="ja-JP" altLang="en-US" sz="1100">
              <a:solidFill>
                <a:sysClr val="windowText" lastClr="000000"/>
              </a:solidFill>
              <a:effectLst/>
              <a:latin typeface="+mn-lt"/>
              <a:ea typeface="+mn-ea"/>
              <a:cs typeface="+mn-cs"/>
            </a:rPr>
            <a:t>８１</a:t>
          </a:r>
          <a:r>
            <a:rPr kumimoji="1" lang="ja-JP" altLang="ja-JP" sz="1100">
              <a:solidFill>
                <a:sysClr val="windowText" lastClr="000000"/>
              </a:solidFill>
              <a:effectLst/>
              <a:latin typeface="+mn-lt"/>
              <a:ea typeface="+mn-ea"/>
              <a:cs typeface="+mn-cs"/>
            </a:rPr>
            <a:t>，７</a:t>
          </a:r>
          <a:r>
            <a:rPr kumimoji="1" lang="ja-JP" altLang="en-US" sz="1100">
              <a:solidFill>
                <a:sysClr val="windowText" lastClr="000000"/>
              </a:solidFill>
              <a:effectLst/>
              <a:latin typeface="+mn-lt"/>
              <a:ea typeface="+mn-ea"/>
              <a:cs typeface="+mn-cs"/>
            </a:rPr>
            <a:t>８９</a:t>
          </a:r>
          <a:r>
            <a:rPr kumimoji="1" lang="ja-JP" altLang="ja-JP" sz="1100">
              <a:solidFill>
                <a:sysClr val="windowText" lastClr="000000"/>
              </a:solidFill>
              <a:effectLst/>
              <a:latin typeface="+mn-lt"/>
              <a:ea typeface="+mn-ea"/>
              <a:cs typeface="+mn-cs"/>
            </a:rPr>
            <a:t>円となっており、主に</a:t>
          </a:r>
          <a:r>
            <a:rPr kumimoji="1" lang="ja-JP" altLang="en-US" sz="1100">
              <a:solidFill>
                <a:sysClr val="windowText" lastClr="000000"/>
              </a:solidFill>
              <a:effectLst/>
              <a:latin typeface="+mn-lt"/>
              <a:ea typeface="+mn-ea"/>
              <a:cs typeface="+mn-cs"/>
            </a:rPr>
            <a:t>庁舎施設改修工事費や交流センター建設工事費等</a:t>
          </a:r>
          <a:r>
            <a:rPr kumimoji="1" lang="ja-JP" altLang="ja-JP" sz="1100">
              <a:solidFill>
                <a:sysClr val="windowText" lastClr="000000"/>
              </a:solidFill>
              <a:effectLst/>
              <a:latin typeface="+mn-lt"/>
              <a:ea typeface="+mn-ea"/>
              <a:cs typeface="+mn-cs"/>
            </a:rPr>
            <a:t>による</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・次年度以降においては、公共施設等総合管理計画に基づく施設の統廃合や、指定管理者制度の導入等によるコスト削減に努めるとともに、事業の取捨選択を徹底していくことで、事業費等の縮減を図る。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8,676
8,586
152.38
12,491,944
11,780,961
679,769
4,973,802
6,278,016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22733</xdr:rowOff>
    </xdr:from>
    <xdr:to>
      <xdr:col>24</xdr:col>
      <xdr:colOff>63500</xdr:colOff>
      <xdr:row>34</xdr:row>
      <xdr:rowOff>156464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09133"/>
          <a:ext cx="838200" cy="4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22733</xdr:rowOff>
    </xdr:from>
    <xdr:to>
      <xdr:col>19</xdr:col>
      <xdr:colOff>177800</xdr:colOff>
      <xdr:row>35</xdr:row>
      <xdr:rowOff>134620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09133"/>
          <a:ext cx="889000" cy="6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134620</xdr:rowOff>
    </xdr:from>
    <xdr:to>
      <xdr:col>15</xdr:col>
      <xdr:colOff>50800</xdr:colOff>
      <xdr:row>36</xdr:row>
      <xdr:rowOff>37846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35370"/>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37846</xdr:rowOff>
    </xdr:from>
    <xdr:to>
      <xdr:col>10</xdr:col>
      <xdr:colOff>114300</xdr:colOff>
      <xdr:row>36</xdr:row>
      <xdr:rowOff>66040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004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105664</xdr:rowOff>
    </xdr:from>
    <xdr:to>
      <xdr:col>24</xdr:col>
      <xdr:colOff>114300</xdr:colOff>
      <xdr:row>35</xdr:row>
      <xdr:rowOff>35814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128541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143383</xdr:rowOff>
    </xdr:from>
    <xdr:to>
      <xdr:col>20</xdr:col>
      <xdr:colOff>38100</xdr:colOff>
      <xdr:row>32</xdr:row>
      <xdr:rowOff>73533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90060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3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83820</xdr:rowOff>
    </xdr:from>
    <xdr:to>
      <xdr:col>15</xdr:col>
      <xdr:colOff>101600</xdr:colOff>
      <xdr:row>36</xdr:row>
      <xdr:rowOff>13970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30497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5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158496</xdr:rowOff>
    </xdr:from>
    <xdr:to>
      <xdr:col>10</xdr:col>
      <xdr:colOff>165100</xdr:colOff>
      <xdr:row>36</xdr:row>
      <xdr:rowOff>88646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105173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3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15240</xdr:rowOff>
    </xdr:from>
    <xdr:to>
      <xdr:col>6</xdr:col>
      <xdr:colOff>38100</xdr:colOff>
      <xdr:row>36</xdr:row>
      <xdr:rowOff>116840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154718</xdr:rowOff>
    </xdr:from>
    <xdr:to>
      <xdr:col>24</xdr:col>
      <xdr:colOff>63500</xdr:colOff>
      <xdr:row>57</xdr:row>
      <xdr:rowOff>40491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84468"/>
          <a:ext cx="838200" cy="2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46313</xdr:rowOff>
    </xdr:from>
    <xdr:to>
      <xdr:col>19</xdr:col>
      <xdr:colOff>177800</xdr:colOff>
      <xdr:row>57</xdr:row>
      <xdr:rowOff>40491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47513"/>
          <a:ext cx="889000" cy="16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46313</xdr:rowOff>
    </xdr:from>
    <xdr:to>
      <xdr:col>15</xdr:col>
      <xdr:colOff>50800</xdr:colOff>
      <xdr:row>57</xdr:row>
      <xdr:rowOff>7880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47513"/>
          <a:ext cx="889000" cy="13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129459</xdr:rowOff>
    </xdr:from>
    <xdr:to>
      <xdr:col>10</xdr:col>
      <xdr:colOff>114300</xdr:colOff>
      <xdr:row>57</xdr:row>
      <xdr:rowOff>7880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0659"/>
          <a:ext cx="889000" cy="4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103918</xdr:rowOff>
    </xdr:from>
    <xdr:to>
      <xdr:col>24</xdr:col>
      <xdr:colOff>114300</xdr:colOff>
      <xdr:row>56</xdr:row>
      <xdr:rowOff>34068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126795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8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161141</xdr:rowOff>
    </xdr:from>
    <xdr:to>
      <xdr:col>20</xdr:col>
      <xdr:colOff>38100</xdr:colOff>
      <xdr:row>57</xdr:row>
      <xdr:rowOff>91291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107818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3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166963</xdr:rowOff>
    </xdr:from>
    <xdr:to>
      <xdr:col>15</xdr:col>
      <xdr:colOff>101600</xdr:colOff>
      <xdr:row>56</xdr:row>
      <xdr:rowOff>97113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113640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7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128530</xdr:rowOff>
    </xdr:from>
    <xdr:to>
      <xdr:col>10</xdr:col>
      <xdr:colOff>165100</xdr:colOff>
      <xdr:row>57</xdr:row>
      <xdr:rowOff>58680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75207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0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78659</xdr:rowOff>
    </xdr:from>
    <xdr:to>
      <xdr:col>6</xdr:col>
      <xdr:colOff>38100</xdr:colOff>
      <xdr:row>57</xdr:row>
      <xdr:rowOff>8809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25336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5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3656</xdr:rowOff>
    </xdr:from>
    <xdr:to>
      <xdr:col>24</xdr:col>
      <xdr:colOff>63500</xdr:colOff>
      <xdr:row>76</xdr:row>
      <xdr:rowOff>169887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33856"/>
          <a:ext cx="838200" cy="16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3656</xdr:rowOff>
    </xdr:from>
    <xdr:to>
      <xdr:col>19</xdr:col>
      <xdr:colOff>177800</xdr:colOff>
      <xdr:row>77</xdr:row>
      <xdr:rowOff>42618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3856"/>
          <a:ext cx="889000" cy="21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21971</xdr:rowOff>
    </xdr:from>
    <xdr:to>
      <xdr:col>15</xdr:col>
      <xdr:colOff>50800</xdr:colOff>
      <xdr:row>77</xdr:row>
      <xdr:rowOff>42618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3621"/>
          <a:ext cx="889000" cy="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21971</xdr:rowOff>
    </xdr:from>
    <xdr:to>
      <xdr:col>10</xdr:col>
      <xdr:colOff>114300</xdr:colOff>
      <xdr:row>77</xdr:row>
      <xdr:rowOff>116779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3621"/>
          <a:ext cx="889000" cy="9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119087</xdr:rowOff>
    </xdr:from>
    <xdr:to>
      <xdr:col>24</xdr:col>
      <xdr:colOff>114300</xdr:colOff>
      <xdr:row>77</xdr:row>
      <xdr:rowOff>49237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97514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124306</xdr:rowOff>
    </xdr:from>
    <xdr:to>
      <xdr:col>20</xdr:col>
      <xdr:colOff>38100</xdr:colOff>
      <xdr:row>76</xdr:row>
      <xdr:rowOff>54456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70983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5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163268</xdr:rowOff>
    </xdr:from>
    <xdr:to>
      <xdr:col>15</xdr:col>
      <xdr:colOff>101600</xdr:colOff>
      <xdr:row>77</xdr:row>
      <xdr:rowOff>93418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84545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142621</xdr:rowOff>
    </xdr:from>
    <xdr:to>
      <xdr:col>10</xdr:col>
      <xdr:colOff>165100</xdr:colOff>
      <xdr:row>77</xdr:row>
      <xdr:rowOff>72771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63898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65979</xdr:rowOff>
    </xdr:from>
    <xdr:to>
      <xdr:col>6</xdr:col>
      <xdr:colOff>38100</xdr:colOff>
      <xdr:row>77</xdr:row>
      <xdr:rowOff>167579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158706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62905</xdr:rowOff>
    </xdr:from>
    <xdr:to>
      <xdr:col>24</xdr:col>
      <xdr:colOff>63500</xdr:colOff>
      <xdr:row>98</xdr:row>
      <xdr:rowOff>68466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65005"/>
          <a:ext cx="838200" cy="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68466</xdr:rowOff>
    </xdr:from>
    <xdr:to>
      <xdr:col>19</xdr:col>
      <xdr:colOff>177800</xdr:colOff>
      <xdr:row>98</xdr:row>
      <xdr:rowOff>87113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0566"/>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86065</xdr:rowOff>
    </xdr:from>
    <xdr:to>
      <xdr:col>15</xdr:col>
      <xdr:colOff>50800</xdr:colOff>
      <xdr:row>98</xdr:row>
      <xdr:rowOff>87113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8816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86065</xdr:rowOff>
    </xdr:from>
    <xdr:to>
      <xdr:col>10</xdr:col>
      <xdr:colOff>114300</xdr:colOff>
      <xdr:row>98</xdr:row>
      <xdr:rowOff>92946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8165"/>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12105</xdr:rowOff>
    </xdr:from>
    <xdr:to>
      <xdr:col>24</xdr:col>
      <xdr:colOff>114300</xdr:colOff>
      <xdr:row>98</xdr:row>
      <xdr:rowOff>113705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142932</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17666</xdr:rowOff>
    </xdr:from>
    <xdr:to>
      <xdr:col>20</xdr:col>
      <xdr:colOff>38100</xdr:colOff>
      <xdr:row>98</xdr:row>
      <xdr:rowOff>119266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135793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36313</xdr:rowOff>
    </xdr:from>
    <xdr:to>
      <xdr:col>15</xdr:col>
      <xdr:colOff>101600</xdr:colOff>
      <xdr:row>98</xdr:row>
      <xdr:rowOff>137913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154440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1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35265</xdr:rowOff>
    </xdr:from>
    <xdr:to>
      <xdr:col>10</xdr:col>
      <xdr:colOff>165100</xdr:colOff>
      <xdr:row>98</xdr:row>
      <xdr:rowOff>136865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153392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61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42146</xdr:rowOff>
    </xdr:from>
    <xdr:to>
      <xdr:col>6</xdr:col>
      <xdr:colOff>38100</xdr:colOff>
      <xdr:row>98</xdr:row>
      <xdr:rowOff>143746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160273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1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124932</xdr:rowOff>
    </xdr:from>
    <xdr:to>
      <xdr:col>55</xdr:col>
      <xdr:colOff>0</xdr:colOff>
      <xdr:row>37</xdr:row>
      <xdr:rowOff>140843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68582"/>
          <a:ext cx="8382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140843</xdr:rowOff>
    </xdr:from>
    <xdr:to>
      <xdr:col>50</xdr:col>
      <xdr:colOff>114300</xdr:colOff>
      <xdr:row>37</xdr:row>
      <xdr:rowOff>141849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84493"/>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133665</xdr:rowOff>
    </xdr:from>
    <xdr:to>
      <xdr:col>45</xdr:col>
      <xdr:colOff>177800</xdr:colOff>
      <xdr:row>37</xdr:row>
      <xdr:rowOff>141849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7731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133665</xdr:rowOff>
    </xdr:from>
    <xdr:to>
      <xdr:col>41</xdr:col>
      <xdr:colOff>50800</xdr:colOff>
      <xdr:row>37</xdr:row>
      <xdr:rowOff>135905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477315"/>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74132</xdr:rowOff>
    </xdr:from>
    <xdr:to>
      <xdr:col>55</xdr:col>
      <xdr:colOff>50800</xdr:colOff>
      <xdr:row>38</xdr:row>
      <xdr:rowOff>4282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97009</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90043</xdr:rowOff>
    </xdr:from>
    <xdr:to>
      <xdr:col>50</xdr:col>
      <xdr:colOff>165100</xdr:colOff>
      <xdr:row>38</xdr:row>
      <xdr:rowOff>20193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36720</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91049</xdr:rowOff>
    </xdr:from>
    <xdr:to>
      <xdr:col>46</xdr:col>
      <xdr:colOff>38100</xdr:colOff>
      <xdr:row>38</xdr:row>
      <xdr:rowOff>21199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37726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0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82865</xdr:rowOff>
    </xdr:from>
    <xdr:to>
      <xdr:col>41</xdr:col>
      <xdr:colOff>101600</xdr:colOff>
      <xdr:row>38</xdr:row>
      <xdr:rowOff>13015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29542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0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85105</xdr:rowOff>
    </xdr:from>
    <xdr:to>
      <xdr:col>36</xdr:col>
      <xdr:colOff>165100</xdr:colOff>
      <xdr:row>38</xdr:row>
      <xdr:rowOff>15255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31782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20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36216</xdr:rowOff>
    </xdr:from>
    <xdr:to>
      <xdr:col>55</xdr:col>
      <xdr:colOff>0</xdr:colOff>
      <xdr:row>57</xdr:row>
      <xdr:rowOff>111239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08866"/>
          <a:ext cx="838200" cy="7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36216</xdr:rowOff>
    </xdr:from>
    <xdr:to>
      <xdr:col>50</xdr:col>
      <xdr:colOff>114300</xdr:colOff>
      <xdr:row>57</xdr:row>
      <xdr:rowOff>90170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08866"/>
          <a:ext cx="889000" cy="5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115774</xdr:rowOff>
    </xdr:from>
    <xdr:to>
      <xdr:col>45</xdr:col>
      <xdr:colOff>177800</xdr:colOff>
      <xdr:row>57</xdr:row>
      <xdr:rowOff>90170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16974"/>
          <a:ext cx="889000" cy="1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115774</xdr:rowOff>
    </xdr:from>
    <xdr:to>
      <xdr:col>41</xdr:col>
      <xdr:colOff>50800</xdr:colOff>
      <xdr:row>57</xdr:row>
      <xdr:rowOff>32029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16974"/>
          <a:ext cx="889000" cy="8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60439</xdr:rowOff>
    </xdr:from>
    <xdr:to>
      <xdr:col>55</xdr:col>
      <xdr:colOff>50800</xdr:colOff>
      <xdr:row>57</xdr:row>
      <xdr:rowOff>162039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3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83316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8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156866</xdr:rowOff>
    </xdr:from>
    <xdr:to>
      <xdr:col>50</xdr:col>
      <xdr:colOff>165100</xdr:colOff>
      <xdr:row>57</xdr:row>
      <xdr:rowOff>87016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103543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3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39370</xdr:rowOff>
    </xdr:from>
    <xdr:to>
      <xdr:col>46</xdr:col>
      <xdr:colOff>38100</xdr:colOff>
      <xdr:row>57</xdr:row>
      <xdr:rowOff>140970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157497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64974</xdr:rowOff>
    </xdr:from>
    <xdr:to>
      <xdr:col>41</xdr:col>
      <xdr:colOff>101600</xdr:colOff>
      <xdr:row>56</xdr:row>
      <xdr:rowOff>166574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6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11651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44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152679</xdr:rowOff>
    </xdr:from>
    <xdr:to>
      <xdr:col>36</xdr:col>
      <xdr:colOff>165100</xdr:colOff>
      <xdr:row>57</xdr:row>
      <xdr:rowOff>82829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99356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3595</xdr:rowOff>
    </xdr:from>
    <xdr:to>
      <xdr:col>55</xdr:col>
      <xdr:colOff>0</xdr:colOff>
      <xdr:row>78</xdr:row>
      <xdr:rowOff>36590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05245"/>
          <a:ext cx="838200" cy="20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124040</xdr:rowOff>
    </xdr:from>
    <xdr:to>
      <xdr:col>50</xdr:col>
      <xdr:colOff>114300</xdr:colOff>
      <xdr:row>77</xdr:row>
      <xdr:rowOff>3595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154240"/>
          <a:ext cx="889000" cy="5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124040</xdr:rowOff>
    </xdr:from>
    <xdr:to>
      <xdr:col>45</xdr:col>
      <xdr:colOff>177800</xdr:colOff>
      <xdr:row>76</xdr:row>
      <xdr:rowOff>141227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54240"/>
          <a:ext cx="8890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141227</xdr:rowOff>
    </xdr:from>
    <xdr:to>
      <xdr:col>41</xdr:col>
      <xdr:colOff>50800</xdr:colOff>
      <xdr:row>78</xdr:row>
      <xdr:rowOff>81956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71427"/>
          <a:ext cx="889000" cy="2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157240</xdr:rowOff>
    </xdr:from>
    <xdr:to>
      <xdr:col>55</xdr:col>
      <xdr:colOff>50800</xdr:colOff>
      <xdr:row>78</xdr:row>
      <xdr:rowOff>87390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8667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124245</xdr:rowOff>
    </xdr:from>
    <xdr:to>
      <xdr:col>50</xdr:col>
      <xdr:colOff>165100</xdr:colOff>
      <xdr:row>77</xdr:row>
      <xdr:rowOff>54395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70922</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292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73240</xdr:rowOff>
    </xdr:from>
    <xdr:to>
      <xdr:col>46</xdr:col>
      <xdr:colOff>38100</xdr:colOff>
      <xdr:row>77</xdr:row>
      <xdr:rowOff>3390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19918</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87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90427</xdr:rowOff>
    </xdr:from>
    <xdr:to>
      <xdr:col>41</xdr:col>
      <xdr:colOff>101600</xdr:colOff>
      <xdr:row>77</xdr:row>
      <xdr:rowOff>20577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37105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89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31156</xdr:rowOff>
    </xdr:from>
    <xdr:to>
      <xdr:col>36</xdr:col>
      <xdr:colOff>165100</xdr:colOff>
      <xdr:row>78</xdr:row>
      <xdr:rowOff>132756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123883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34860</xdr:rowOff>
    </xdr:from>
    <xdr:to>
      <xdr:col>55</xdr:col>
      <xdr:colOff>0</xdr:colOff>
      <xdr:row>95</xdr:row>
      <xdr:rowOff>34255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151160"/>
          <a:ext cx="838200" cy="17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86641</xdr:rowOff>
    </xdr:from>
    <xdr:to>
      <xdr:col>50</xdr:col>
      <xdr:colOff>114300</xdr:colOff>
      <xdr:row>94</xdr:row>
      <xdr:rowOff>34860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031491"/>
          <a:ext cx="889000" cy="11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86641</xdr:rowOff>
    </xdr:from>
    <xdr:to>
      <xdr:col>45</xdr:col>
      <xdr:colOff>177800</xdr:colOff>
      <xdr:row>95</xdr:row>
      <xdr:rowOff>118445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031491"/>
          <a:ext cx="889000" cy="37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15222</xdr:rowOff>
    </xdr:from>
    <xdr:to>
      <xdr:col>41</xdr:col>
      <xdr:colOff>50800</xdr:colOff>
      <xdr:row>95</xdr:row>
      <xdr:rowOff>118445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960072"/>
          <a:ext cx="889000" cy="4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154905</xdr:rowOff>
    </xdr:from>
    <xdr:to>
      <xdr:col>55</xdr:col>
      <xdr:colOff>50800</xdr:colOff>
      <xdr:row>95</xdr:row>
      <xdr:rowOff>85055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7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6332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2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155510</xdr:rowOff>
    </xdr:from>
    <xdr:to>
      <xdr:col>50</xdr:col>
      <xdr:colOff>165100</xdr:colOff>
      <xdr:row>94</xdr:row>
      <xdr:rowOff>85660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102187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87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35841</xdr:rowOff>
    </xdr:from>
    <xdr:to>
      <xdr:col>46</xdr:col>
      <xdr:colOff>38100</xdr:colOff>
      <xdr:row>93</xdr:row>
      <xdr:rowOff>137441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59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153968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7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67645</xdr:rowOff>
    </xdr:from>
    <xdr:to>
      <xdr:col>41</xdr:col>
      <xdr:colOff>101600</xdr:colOff>
      <xdr:row>95</xdr:row>
      <xdr:rowOff>169245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14322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3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135872</xdr:rowOff>
    </xdr:from>
    <xdr:to>
      <xdr:col>36</xdr:col>
      <xdr:colOff>165100</xdr:colOff>
      <xdr:row>93</xdr:row>
      <xdr:rowOff>66022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9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82549</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684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56098</xdr:rowOff>
    </xdr:from>
    <xdr:to>
      <xdr:col>85</xdr:col>
      <xdr:colOff>127000</xdr:colOff>
      <xdr:row>36</xdr:row>
      <xdr:rowOff>159447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28298"/>
          <a:ext cx="838200" cy="1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39421</xdr:rowOff>
    </xdr:from>
    <xdr:to>
      <xdr:col>81</xdr:col>
      <xdr:colOff>50800</xdr:colOff>
      <xdr:row>36</xdr:row>
      <xdr:rowOff>159447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040171"/>
          <a:ext cx="889000" cy="29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151620</xdr:rowOff>
    </xdr:from>
    <xdr:to>
      <xdr:col>76</xdr:col>
      <xdr:colOff>114300</xdr:colOff>
      <xdr:row>35</xdr:row>
      <xdr:rowOff>39421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809470"/>
          <a:ext cx="889000" cy="2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151620</xdr:rowOff>
    </xdr:from>
    <xdr:to>
      <xdr:col>71</xdr:col>
      <xdr:colOff>177800</xdr:colOff>
      <xdr:row>34</xdr:row>
      <xdr:rowOff>80209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809470"/>
          <a:ext cx="889000" cy="10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5298</xdr:rowOff>
    </xdr:from>
    <xdr:to>
      <xdr:col>85</xdr:col>
      <xdr:colOff>177800</xdr:colOff>
      <xdr:row>36</xdr:row>
      <xdr:rowOff>106898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28175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2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108647</xdr:rowOff>
    </xdr:from>
    <xdr:to>
      <xdr:col>81</xdr:col>
      <xdr:colOff>101600</xdr:colOff>
      <xdr:row>37</xdr:row>
      <xdr:rowOff>38797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55324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160071</xdr:rowOff>
    </xdr:from>
    <xdr:to>
      <xdr:col>76</xdr:col>
      <xdr:colOff>165100</xdr:colOff>
      <xdr:row>35</xdr:row>
      <xdr:rowOff>90221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9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106748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76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100820</xdr:rowOff>
    </xdr:from>
    <xdr:to>
      <xdr:col>72</xdr:col>
      <xdr:colOff>38100</xdr:colOff>
      <xdr:row>34</xdr:row>
      <xdr:rowOff>30970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47497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5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29409</xdr:rowOff>
    </xdr:from>
    <xdr:to>
      <xdr:col>67</xdr:col>
      <xdr:colOff>101600</xdr:colOff>
      <xdr:row>34</xdr:row>
      <xdr:rowOff>131009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8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147536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6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20968</xdr:rowOff>
    </xdr:from>
    <xdr:to>
      <xdr:col>85</xdr:col>
      <xdr:colOff>127000</xdr:colOff>
      <xdr:row>57</xdr:row>
      <xdr:rowOff>29701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93618"/>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29701</xdr:rowOff>
    </xdr:from>
    <xdr:to>
      <xdr:col>81</xdr:col>
      <xdr:colOff>50800</xdr:colOff>
      <xdr:row>57</xdr:row>
      <xdr:rowOff>33682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02351"/>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33682</xdr:rowOff>
    </xdr:from>
    <xdr:to>
      <xdr:col>76</xdr:col>
      <xdr:colOff>114300</xdr:colOff>
      <xdr:row>57</xdr:row>
      <xdr:rowOff>80049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06332"/>
          <a:ext cx="889000" cy="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80049</xdr:rowOff>
    </xdr:from>
    <xdr:to>
      <xdr:col>71</xdr:col>
      <xdr:colOff>177800</xdr:colOff>
      <xdr:row>57</xdr:row>
      <xdr:rowOff>96321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52699"/>
          <a:ext cx="8890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141618</xdr:rowOff>
    </xdr:from>
    <xdr:to>
      <xdr:col>85</xdr:col>
      <xdr:colOff>177800</xdr:colOff>
      <xdr:row>57</xdr:row>
      <xdr:rowOff>71768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164495</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59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150351</xdr:rowOff>
    </xdr:from>
    <xdr:to>
      <xdr:col>81</xdr:col>
      <xdr:colOff>101600</xdr:colOff>
      <xdr:row>57</xdr:row>
      <xdr:rowOff>80501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5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97028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52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154332</xdr:rowOff>
    </xdr:from>
    <xdr:to>
      <xdr:col>76</xdr:col>
      <xdr:colOff>165100</xdr:colOff>
      <xdr:row>57</xdr:row>
      <xdr:rowOff>84482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101009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3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29249</xdr:rowOff>
    </xdr:from>
    <xdr:to>
      <xdr:col>72</xdr:col>
      <xdr:colOff>38100</xdr:colOff>
      <xdr:row>57</xdr:row>
      <xdr:rowOff>130849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147376</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57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45521</xdr:rowOff>
    </xdr:from>
    <xdr:to>
      <xdr:col>67</xdr:col>
      <xdr:colOff>101600</xdr:colOff>
      <xdr:row>57</xdr:row>
      <xdr:rowOff>147121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1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163648</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59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120075</xdr:rowOff>
    </xdr:from>
    <xdr:to>
      <xdr:col>85</xdr:col>
      <xdr:colOff>127000</xdr:colOff>
      <xdr:row>97</xdr:row>
      <xdr:rowOff>143863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50725"/>
          <a:ext cx="8382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143863</xdr:rowOff>
    </xdr:from>
    <xdr:to>
      <xdr:col>81</xdr:col>
      <xdr:colOff>50800</xdr:colOff>
      <xdr:row>97</xdr:row>
      <xdr:rowOff>166819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74513"/>
          <a:ext cx="889000" cy="2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166819</xdr:rowOff>
    </xdr:from>
    <xdr:to>
      <xdr:col>76</xdr:col>
      <xdr:colOff>114300</xdr:colOff>
      <xdr:row>98</xdr:row>
      <xdr:rowOff>8587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97469"/>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8587</xdr:rowOff>
    </xdr:from>
    <xdr:to>
      <xdr:col>71</xdr:col>
      <xdr:colOff>177800</xdr:colOff>
      <xdr:row>98</xdr:row>
      <xdr:rowOff>39486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10687"/>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69275</xdr:rowOff>
    </xdr:from>
    <xdr:to>
      <xdr:col>85</xdr:col>
      <xdr:colOff>177800</xdr:colOff>
      <xdr:row>97</xdr:row>
      <xdr:rowOff>170875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47702</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93063</xdr:rowOff>
    </xdr:from>
    <xdr:to>
      <xdr:col>81</xdr:col>
      <xdr:colOff>101600</xdr:colOff>
      <xdr:row>98</xdr:row>
      <xdr:rowOff>23213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14340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1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116019</xdr:rowOff>
    </xdr:from>
    <xdr:to>
      <xdr:col>76</xdr:col>
      <xdr:colOff>165100</xdr:colOff>
      <xdr:row>98</xdr:row>
      <xdr:rowOff>46169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37296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129237</xdr:rowOff>
    </xdr:from>
    <xdr:to>
      <xdr:col>72</xdr:col>
      <xdr:colOff>38100</xdr:colOff>
      <xdr:row>98</xdr:row>
      <xdr:rowOff>59387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50514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160136</xdr:rowOff>
    </xdr:from>
    <xdr:to>
      <xdr:col>67</xdr:col>
      <xdr:colOff>101600</xdr:colOff>
      <xdr:row>98</xdr:row>
      <xdr:rowOff>90286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・総務費については、前年度から１</a:t>
          </a:r>
          <a:r>
            <a:rPr kumimoji="1" lang="ja-JP" altLang="en-US" sz="1100">
              <a:solidFill>
                <a:sysClr val="windowText" lastClr="000000"/>
              </a:solidFill>
              <a:effectLst/>
              <a:latin typeface="+mn-lt"/>
              <a:ea typeface="+mn-ea"/>
              <a:cs typeface="+mn-cs"/>
            </a:rPr>
            <a:t>８０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０５８</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しており、主に</a:t>
          </a:r>
          <a:r>
            <a:rPr kumimoji="1" lang="ja-JP" altLang="en-US" sz="1100">
              <a:solidFill>
                <a:sysClr val="windowText" lastClr="000000"/>
              </a:solidFill>
              <a:effectLst/>
              <a:latin typeface="+mn-lt"/>
              <a:ea typeface="+mn-ea"/>
              <a:cs typeface="+mn-cs"/>
            </a:rPr>
            <a:t>庁舎改修工事費や財政調整基金積立金等の増</a:t>
          </a:r>
          <a:r>
            <a:rPr kumimoji="1" lang="ja-JP" altLang="ja-JP" sz="110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・民生費については、前年度から</a:t>
          </a:r>
          <a:r>
            <a:rPr kumimoji="1" lang="ja-JP" altLang="en-US" sz="1100">
              <a:solidFill>
                <a:sysClr val="windowText" lastClr="000000"/>
              </a:solidFill>
              <a:effectLst/>
              <a:latin typeface="+mn-lt"/>
              <a:ea typeface="+mn-ea"/>
              <a:cs typeface="+mn-cs"/>
            </a:rPr>
            <a:t>４３</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６３０</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しており、主に</a:t>
          </a:r>
          <a:r>
            <a:rPr kumimoji="1" lang="ja-JP" altLang="en-US" sz="1100">
              <a:solidFill>
                <a:sysClr val="windowText" lastClr="000000"/>
              </a:solidFill>
              <a:effectLst/>
              <a:latin typeface="+mn-lt"/>
              <a:ea typeface="+mn-ea"/>
              <a:cs typeface="+mn-cs"/>
            </a:rPr>
            <a:t>電力・ガス・食料品等価格高騰重点支援給付金事業補助金やデイサービスセンター修繕工事費等の減</a:t>
          </a:r>
          <a:r>
            <a:rPr kumimoji="1" lang="ja-JP" altLang="ja-JP" sz="110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・衛生費については、前年度から</a:t>
          </a:r>
          <a:r>
            <a:rPr kumimoji="1" lang="ja-JP" altLang="en-US" sz="1100">
              <a:solidFill>
                <a:sysClr val="windowText" lastClr="000000"/>
              </a:solidFill>
              <a:effectLst/>
              <a:latin typeface="+mn-lt"/>
              <a:ea typeface="+mn-ea"/>
              <a:cs typeface="+mn-cs"/>
            </a:rPr>
            <a:t>１２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１６２</a:t>
          </a:r>
          <a:r>
            <a:rPr kumimoji="1" lang="ja-JP" altLang="ja-JP" sz="1100">
              <a:solidFill>
                <a:sysClr val="windowText" lastClr="000000"/>
              </a:solidFill>
              <a:effectLst/>
              <a:latin typeface="+mn-lt"/>
              <a:ea typeface="+mn-ea"/>
              <a:cs typeface="+mn-cs"/>
            </a:rPr>
            <a:t>円増加しており、主に廃棄物処理広域化事業負担金</a:t>
          </a:r>
          <a:r>
            <a:rPr kumimoji="1" lang="ja-JP" altLang="en-US" sz="1100">
              <a:solidFill>
                <a:sysClr val="windowText" lastClr="000000"/>
              </a:solidFill>
              <a:effectLst/>
              <a:latin typeface="+mn-lt"/>
              <a:ea typeface="+mn-ea"/>
              <a:cs typeface="+mn-cs"/>
            </a:rPr>
            <a:t>や公立小浜病院組合負担金等</a:t>
          </a:r>
          <a:r>
            <a:rPr kumimoji="1" lang="ja-JP" altLang="ja-JP" sz="1100">
              <a:solidFill>
                <a:sysClr val="windowText" lastClr="000000"/>
              </a:solidFill>
              <a:effectLst/>
              <a:latin typeface="+mn-lt"/>
              <a:ea typeface="+mn-ea"/>
              <a:cs typeface="+mn-cs"/>
            </a:rPr>
            <a:t>の増によるものである。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・土木費については、前年度から</a:t>
          </a:r>
          <a:r>
            <a:rPr kumimoji="1" lang="ja-JP" altLang="en-US" sz="1100">
              <a:solidFill>
                <a:sysClr val="windowText" lastClr="000000"/>
              </a:solidFill>
              <a:effectLst/>
              <a:latin typeface="+mn-lt"/>
              <a:ea typeface="+mn-ea"/>
              <a:cs typeface="+mn-cs"/>
            </a:rPr>
            <a:t>３７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３６８</a:t>
          </a:r>
          <a:r>
            <a:rPr kumimoji="1" lang="ja-JP" altLang="ja-JP" sz="1100">
              <a:solidFill>
                <a:sysClr val="windowText" lastClr="000000"/>
              </a:solidFill>
              <a:effectLst/>
              <a:latin typeface="+mn-lt"/>
              <a:ea typeface="+mn-ea"/>
              <a:cs typeface="+mn-cs"/>
            </a:rPr>
            <a:t>円減少しており、主に</a:t>
          </a:r>
          <a:r>
            <a:rPr kumimoji="1" lang="ja-JP" altLang="en-US" sz="1100">
              <a:solidFill>
                <a:sysClr val="windowText" lastClr="000000"/>
              </a:solidFill>
              <a:effectLst/>
              <a:latin typeface="+mn-lt"/>
              <a:ea typeface="+mn-ea"/>
              <a:cs typeface="+mn-cs"/>
            </a:rPr>
            <a:t>地域づくり拠点化施設購入費や町道維持修繕工事費等の減</a:t>
          </a:r>
          <a:r>
            <a:rPr kumimoji="1" lang="ja-JP" altLang="ja-JP" sz="110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・消防費については、前年度から</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４９４</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しており、主に</a:t>
          </a:r>
          <a:r>
            <a:rPr kumimoji="1" lang="ja-JP" altLang="en-US" sz="1100">
              <a:solidFill>
                <a:sysClr val="windowText" lastClr="000000"/>
              </a:solidFill>
              <a:effectLst/>
              <a:latin typeface="+mn-lt"/>
              <a:ea typeface="+mn-ea"/>
              <a:cs typeface="+mn-cs"/>
            </a:rPr>
            <a:t>防災セット配布業務委託料や消火栓設置工事等負担金等の増</a:t>
          </a:r>
          <a:r>
            <a:rPr kumimoji="1" lang="ja-JP" altLang="ja-JP" sz="110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・全体的に類似団体平均よりも高い傾向にあるため、今後は、公共施設等総合管理計画に基づく施設の統廃合や、指定管理者制度の導入等によるコスト削減に努めていく。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年度の実質収支と比較し、</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年度の実質収支が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したことにより、</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年度の実質単年度収支は</a:t>
          </a:r>
          <a:r>
            <a:rPr kumimoji="1" lang="ja-JP" altLang="en-US" sz="1100">
              <a:solidFill>
                <a:sysClr val="windowText" lastClr="000000"/>
              </a:solidFill>
              <a:effectLst/>
              <a:latin typeface="+mn-lt"/>
              <a:ea typeface="+mn-ea"/>
              <a:cs typeface="+mn-cs"/>
            </a:rPr>
            <a:t>マイナス</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財政調整基金については、</a:t>
          </a:r>
          <a:r>
            <a:rPr kumimoji="1" lang="en-US" altLang="ja-JP" sz="1100">
              <a:solidFill>
                <a:sysClr val="windowText" lastClr="000000"/>
              </a:solidFill>
              <a:effectLst/>
              <a:latin typeface="+mn-lt"/>
              <a:ea typeface="+mn-ea"/>
              <a:cs typeface="+mn-cs"/>
            </a:rPr>
            <a:t>374,000</a:t>
          </a:r>
          <a:r>
            <a:rPr kumimoji="1" lang="ja-JP" altLang="ja-JP" sz="1100">
              <a:solidFill>
                <a:sysClr val="windowText" lastClr="000000"/>
              </a:solidFill>
              <a:effectLst/>
              <a:latin typeface="+mn-lt"/>
              <a:ea typeface="+mn-ea"/>
              <a:cs typeface="+mn-cs"/>
            </a:rPr>
            <a:t>千円の積立を行っている。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ysClr val="windowText" lastClr="000000"/>
              </a:solidFill>
              <a:effectLst/>
              <a:latin typeface="+mn-lt"/>
              <a:ea typeface="+mn-ea"/>
              <a:cs typeface="+mn-cs"/>
            </a:rPr>
            <a:t>・全ての会計において黒字となっており、赤字額はない。</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・近年は標準財政規模に対してほぼ同じ水準の黒字幅で堅調に推移しており、</a:t>
          </a:r>
          <a:r>
            <a:rPr lang="en-US" altLang="ja-JP" sz="1100" b="0" i="0" baseline="0">
              <a:solidFill>
                <a:sysClr val="windowText" lastClr="000000"/>
              </a:solidFill>
              <a:effectLst/>
              <a:latin typeface="+mn-lt"/>
              <a:ea typeface="+mn-ea"/>
              <a:cs typeface="+mn-cs"/>
            </a:rPr>
            <a:t>R5</a:t>
          </a:r>
          <a:r>
            <a:rPr lang="ja-JP" altLang="ja-JP" sz="1100" b="0" i="0" baseline="0">
              <a:solidFill>
                <a:sysClr val="windowText" lastClr="000000"/>
              </a:solidFill>
              <a:effectLst/>
              <a:latin typeface="+mn-lt"/>
              <a:ea typeface="+mn-ea"/>
              <a:cs typeface="+mn-cs"/>
            </a:rPr>
            <a:t>については一般会計の黒字が</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したことにより、全体の黒字額が</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したが、</a:t>
          </a:r>
          <a:r>
            <a:rPr lang="en-US" altLang="ja-JP" sz="1100" b="0" i="0" baseline="0">
              <a:solidFill>
                <a:sysClr val="windowText" lastClr="000000"/>
              </a:solidFill>
              <a:effectLst/>
              <a:latin typeface="+mn-lt"/>
              <a:ea typeface="+mn-ea"/>
              <a:cs typeface="+mn-cs"/>
            </a:rPr>
            <a:t>R6</a:t>
          </a:r>
          <a:r>
            <a:rPr lang="ja-JP" altLang="ja-JP" sz="1100" b="0" i="0" baseline="0">
              <a:solidFill>
                <a:sysClr val="windowText" lastClr="000000"/>
              </a:solidFill>
              <a:effectLst/>
              <a:latin typeface="+mn-lt"/>
              <a:ea typeface="+mn-ea"/>
              <a:cs typeface="+mn-cs"/>
            </a:rPr>
            <a:t>についてはほぼ同水準となった。</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・一般会計からの繰出等の状況については今後も注視する必要がある。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・今後も財源の確保と適正な予算執行に努めていく。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12491944</v>
      </c>
      <c r="BO4" s="358"/>
      <c r="BP4" s="358"/>
      <c r="BQ4" s="358"/>
      <c r="BR4" s="358"/>
      <c r="BS4" s="358"/>
      <c r="BT4" s="358"/>
      <c r="BU4" s="359"/>
      <c r="BV4" s="357">
        <v>12633224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13.7</v>
      </c>
      <c r="CU4" s="364"/>
      <c r="CV4" s="364"/>
      <c r="CW4" s="364"/>
      <c r="CX4" s="364"/>
      <c r="CY4" s="364"/>
      <c r="CZ4" s="364"/>
      <c r="DA4" s="365"/>
      <c r="DB4" s="363">
        <v>15.2</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11780961</v>
      </c>
      <c r="BO5" s="395"/>
      <c r="BP5" s="395"/>
      <c r="BQ5" s="395"/>
      <c r="BR5" s="395"/>
      <c r="BS5" s="395"/>
      <c r="BT5" s="395"/>
      <c r="BU5" s="396"/>
      <c r="BV5" s="394">
        <v>11502021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74.7</v>
      </c>
      <c r="CU5" s="392"/>
      <c r="CV5" s="392"/>
      <c r="CW5" s="392"/>
      <c r="CX5" s="392"/>
      <c r="CY5" s="392"/>
      <c r="CZ5" s="392"/>
      <c r="DA5" s="393"/>
      <c r="DB5" s="391">
        <v>69.099999999999994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710983</v>
      </c>
      <c r="BO6" s="395"/>
      <c r="BP6" s="395"/>
      <c r="BQ6" s="395"/>
      <c r="BR6" s="395"/>
      <c r="BS6" s="395"/>
      <c r="BT6" s="395"/>
      <c r="BU6" s="396"/>
      <c r="BV6" s="394">
        <v>1131203</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74.7</v>
      </c>
      <c r="CU6" s="432"/>
      <c r="CV6" s="432"/>
      <c r="CW6" s="432"/>
      <c r="CX6" s="432"/>
      <c r="CY6" s="432"/>
      <c r="CZ6" s="432"/>
      <c r="DA6" s="433"/>
      <c r="DB6" s="431">
        <v>69.099999999999994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31214</v>
      </c>
      <c r="BO7" s="395"/>
      <c r="BP7" s="395"/>
      <c r="BQ7" s="395"/>
      <c r="BR7" s="395"/>
      <c r="BS7" s="395"/>
      <c r="BT7" s="395"/>
      <c r="BU7" s="396"/>
      <c r="BV7" s="394">
        <v>316573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4973802</v>
      </c>
      <c r="CU7" s="395"/>
      <c r="CV7" s="395"/>
      <c r="CW7" s="395"/>
      <c r="CX7" s="395"/>
      <c r="CY7" s="395"/>
      <c r="CZ7" s="395"/>
      <c r="DA7" s="396"/>
      <c r="DB7" s="394">
        <v>5344235</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98</v>
      </c>
      <c r="AV8" s="427"/>
      <c r="AW8" s="427"/>
      <c r="AX8" s="427"/>
      <c r="AY8" s="428" t="s">
        <v>105</v>
      </c>
      <c r="AZ8" s="429"/>
      <c r="BA8" s="429"/>
      <c r="BB8" s="429"/>
      <c r="BC8" s="429"/>
      <c r="BD8" s="429"/>
      <c r="BE8" s="429"/>
      <c r="BF8" s="429"/>
      <c r="BG8" s="429"/>
      <c r="BH8" s="429"/>
      <c r="BI8" s="429"/>
      <c r="BJ8" s="429"/>
      <c r="BK8" s="429"/>
      <c r="BL8" s="429"/>
      <c r="BM8" s="430"/>
      <c r="BN8" s="394">
        <v>679769</v>
      </c>
      <c r="BO8" s="395"/>
      <c r="BP8" s="395"/>
      <c r="BQ8" s="395"/>
      <c r="BR8" s="395"/>
      <c r="BS8" s="395"/>
      <c r="BT8" s="395"/>
      <c r="BU8" s="396"/>
      <c r="BV8" s="394">
        <v>814630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1.08</v>
      </c>
      <c r="CU8" s="435"/>
      <c r="CV8" s="435"/>
      <c r="CW8" s="435"/>
      <c r="CX8" s="435"/>
      <c r="CY8" s="435"/>
      <c r="CZ8" s="435"/>
      <c r="DA8" s="436"/>
      <c r="DB8" s="434">
        <v>1.05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9179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-134861</v>
      </c>
      <c r="BO9" s="395"/>
      <c r="BP9" s="395"/>
      <c r="BQ9" s="395"/>
      <c r="BR9" s="395"/>
      <c r="BS9" s="395"/>
      <c r="BT9" s="395"/>
      <c r="BU9" s="396"/>
      <c r="BV9" s="394">
        <v>313483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6.6</v>
      </c>
      <c r="CU9" s="392"/>
      <c r="CV9" s="392"/>
      <c r="CW9" s="392"/>
      <c r="CX9" s="392"/>
      <c r="CY9" s="392"/>
      <c r="CZ9" s="392"/>
      <c r="DA9" s="393"/>
      <c r="DB9" s="391">
        <v>6</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9914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374000</v>
      </c>
      <c r="BO10" s="395"/>
      <c r="BP10" s="395"/>
      <c r="BQ10" s="395"/>
      <c r="BR10" s="395"/>
      <c r="BS10" s="395"/>
      <c r="BT10" s="395"/>
      <c r="BU10" s="396"/>
      <c r="BV10" s="394">
        <v>220000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98</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8676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8586</v>
      </c>
      <c r="S13" s="479"/>
      <c r="T13" s="479"/>
      <c r="U13" s="479"/>
      <c r="V13" s="480"/>
      <c r="W13" s="410" t="s">
        <v>131</v>
      </c>
      <c r="X13" s="411"/>
      <c r="Y13" s="411"/>
      <c r="Z13" s="411"/>
      <c r="AA13" s="411"/>
      <c r="AB13" s="401"/>
      <c r="AC13" s="445">
        <v>326</v>
      </c>
      <c r="AD13" s="446"/>
      <c r="AE13" s="446"/>
      <c r="AF13" s="446"/>
      <c r="AG13" s="488"/>
      <c r="AH13" s="445">
        <v>370</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239139</v>
      </c>
      <c r="BO13" s="395"/>
      <c r="BP13" s="395"/>
      <c r="BQ13" s="395"/>
      <c r="BR13" s="395"/>
      <c r="BS13" s="395"/>
      <c r="BT13" s="395"/>
      <c r="BU13" s="396"/>
      <c r="BV13" s="394">
        <v>533483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10.4</v>
      </c>
      <c r="CU13" s="392"/>
      <c r="CV13" s="392"/>
      <c r="CW13" s="392"/>
      <c r="CX13" s="392"/>
      <c r="CY13" s="392"/>
      <c r="CZ13" s="392"/>
      <c r="DA13" s="393"/>
      <c r="DB13" s="391">
        <v>8.4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8842</v>
      </c>
      <c r="S14" s="479"/>
      <c r="T14" s="479"/>
      <c r="U14" s="479"/>
      <c r="V14" s="480"/>
      <c r="W14" s="384"/>
      <c r="X14" s="385"/>
      <c r="Y14" s="385"/>
      <c r="Z14" s="385"/>
      <c r="AA14" s="385"/>
      <c r="AB14" s="374"/>
      <c r="AC14" s="481">
        <v>6.7</v>
      </c>
      <c r="AD14" s="482"/>
      <c r="AE14" s="482"/>
      <c r="AF14" s="482"/>
      <c r="AG14" s="483"/>
      <c r="AH14" s="481">
        <v>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35.5</v>
      </c>
      <c r="CU14" s="493"/>
      <c r="CV14" s="493"/>
      <c r="CW14" s="493"/>
      <c r="CX14" s="493"/>
      <c r="CY14" s="493"/>
      <c r="CZ14" s="493"/>
      <c r="DA14" s="494"/>
      <c r="DB14" s="492">
        <v>53.3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8762</v>
      </c>
      <c r="S15" s="479"/>
      <c r="T15" s="479"/>
      <c r="U15" s="479"/>
      <c r="V15" s="480"/>
      <c r="W15" s="410" t="s">
        <v>137</v>
      </c>
      <c r="X15" s="411"/>
      <c r="Y15" s="411"/>
      <c r="Z15" s="411"/>
      <c r="AA15" s="411"/>
      <c r="AB15" s="401"/>
      <c r="AC15" s="445">
        <v>1050</v>
      </c>
      <c r="AD15" s="446"/>
      <c r="AE15" s="446"/>
      <c r="AF15" s="446"/>
      <c r="AG15" s="488"/>
      <c r="AH15" s="445">
        <v>1161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3803702</v>
      </c>
      <c r="BO15" s="358"/>
      <c r="BP15" s="358"/>
      <c r="BQ15" s="358"/>
      <c r="BR15" s="358"/>
      <c r="BS15" s="358"/>
      <c r="BT15" s="358"/>
      <c r="BU15" s="359"/>
      <c r="BV15" s="357">
        <v>4079923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21.5</v>
      </c>
      <c r="AD16" s="482"/>
      <c r="AE16" s="482"/>
      <c r="AF16" s="482"/>
      <c r="AG16" s="483"/>
      <c r="AH16" s="481">
        <v>22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3679426</v>
      </c>
      <c r="BO16" s="395"/>
      <c r="BP16" s="395"/>
      <c r="BQ16" s="395"/>
      <c r="BR16" s="395"/>
      <c r="BS16" s="395"/>
      <c r="BT16" s="395"/>
      <c r="BU16" s="396"/>
      <c r="BV16" s="394">
        <v>3577052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3497</v>
      </c>
      <c r="AD17" s="446"/>
      <c r="AE17" s="446"/>
      <c r="AF17" s="446"/>
      <c r="AG17" s="488"/>
      <c r="AH17" s="445">
        <v>3750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4973802</v>
      </c>
      <c r="BO17" s="395"/>
      <c r="BP17" s="395"/>
      <c r="BQ17" s="395"/>
      <c r="BR17" s="395"/>
      <c r="BS17" s="395"/>
      <c r="BT17" s="395"/>
      <c r="BU17" s="396"/>
      <c r="BV17" s="394">
        <v>5344235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152.38</v>
      </c>
      <c r="M18" s="518"/>
      <c r="N18" s="518"/>
      <c r="O18" s="518"/>
      <c r="P18" s="518"/>
      <c r="Q18" s="518"/>
      <c r="R18" s="519"/>
      <c r="S18" s="519"/>
      <c r="T18" s="519"/>
      <c r="U18" s="519"/>
      <c r="V18" s="520"/>
      <c r="W18" s="412"/>
      <c r="X18" s="413"/>
      <c r="Y18" s="413"/>
      <c r="Z18" s="413"/>
      <c r="AA18" s="413"/>
      <c r="AB18" s="404"/>
      <c r="AC18" s="521">
        <v>71.8</v>
      </c>
      <c r="AD18" s="522"/>
      <c r="AE18" s="522"/>
      <c r="AF18" s="522"/>
      <c r="AG18" s="523"/>
      <c r="AH18" s="521">
        <v>71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4365552</v>
      </c>
      <c r="BO18" s="395"/>
      <c r="BP18" s="395"/>
      <c r="BQ18" s="395"/>
      <c r="BR18" s="395"/>
      <c r="BS18" s="395"/>
      <c r="BT18" s="395"/>
      <c r="BU18" s="396"/>
      <c r="BV18" s="394">
        <v>3941278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9293280</v>
      </c>
      <c r="BO19" s="395"/>
      <c r="BP19" s="395"/>
      <c r="BQ19" s="395"/>
      <c r="BR19" s="395"/>
      <c r="BS19" s="395"/>
      <c r="BT19" s="395"/>
      <c r="BU19" s="396"/>
      <c r="BV19" s="394">
        <v>8958272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3745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6278016</v>
      </c>
      <c r="BO22" s="358"/>
      <c r="BP22" s="358"/>
      <c r="BQ22" s="358"/>
      <c r="BR22" s="358"/>
      <c r="BS22" s="358"/>
      <c r="BT22" s="358"/>
      <c r="BU22" s="359"/>
      <c r="BV22" s="357">
        <v>6458611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4748447</v>
      </c>
      <c r="BO23" s="395"/>
      <c r="BP23" s="395"/>
      <c r="BQ23" s="395"/>
      <c r="BR23" s="395"/>
      <c r="BS23" s="395"/>
      <c r="BT23" s="395"/>
      <c r="BU23" s="396"/>
      <c r="BV23" s="394">
        <v>4624519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8500</v>
      </c>
      <c r="R24" s="446"/>
      <c r="S24" s="446"/>
      <c r="T24" s="446"/>
      <c r="U24" s="446"/>
      <c r="V24" s="488"/>
      <c r="W24" s="540"/>
      <c r="X24" s="541"/>
      <c r="Y24" s="542"/>
      <c r="Z24" s="444" t="s">
        <v>162</v>
      </c>
      <c r="AA24" s="424"/>
      <c r="AB24" s="424"/>
      <c r="AC24" s="424"/>
      <c r="AD24" s="424"/>
      <c r="AE24" s="424"/>
      <c r="AF24" s="424"/>
      <c r="AG24" s="425"/>
      <c r="AH24" s="445">
        <v>157</v>
      </c>
      <c r="AI24" s="446"/>
      <c r="AJ24" s="446"/>
      <c r="AK24" s="446"/>
      <c r="AL24" s="488"/>
      <c r="AM24" s="445">
        <v>463307</v>
      </c>
      <c r="AN24" s="446"/>
      <c r="AO24" s="446"/>
      <c r="AP24" s="446"/>
      <c r="AQ24" s="446"/>
      <c r="AR24" s="488"/>
      <c r="AS24" s="445">
        <v>2951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4103590</v>
      </c>
      <c r="BO24" s="395"/>
      <c r="BP24" s="395"/>
      <c r="BQ24" s="395"/>
      <c r="BR24" s="395"/>
      <c r="BS24" s="395"/>
      <c r="BT24" s="395"/>
      <c r="BU24" s="396"/>
      <c r="BV24" s="394">
        <v>4040296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6700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1725929</v>
      </c>
      <c r="BO25" s="358"/>
      <c r="BP25" s="358"/>
      <c r="BQ25" s="358"/>
      <c r="BR25" s="358"/>
      <c r="BS25" s="358"/>
      <c r="BT25" s="358"/>
      <c r="BU25" s="359"/>
      <c r="BV25" s="357">
        <v>1694565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16121</v>
      </c>
      <c r="AN26" s="446"/>
      <c r="AO26" s="446"/>
      <c r="AP26" s="446"/>
      <c r="AQ26" s="446"/>
      <c r="AR26" s="488"/>
      <c r="AS26" s="445">
        <v>2303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3000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126400</v>
      </c>
      <c r="BO27" s="514"/>
      <c r="BP27" s="514"/>
      <c r="BQ27" s="514"/>
      <c r="BR27" s="514"/>
      <c r="BS27" s="514"/>
      <c r="BT27" s="514"/>
      <c r="BU27" s="515"/>
      <c r="BV27" s="513">
        <v>126400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2450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2223152</v>
      </c>
      <c r="BO28" s="358"/>
      <c r="BP28" s="358"/>
      <c r="BQ28" s="358"/>
      <c r="BR28" s="358"/>
      <c r="BS28" s="358"/>
      <c r="BT28" s="358"/>
      <c r="BU28" s="359"/>
      <c r="BV28" s="357">
        <v>1849152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12</v>
      </c>
      <c r="M29" s="446"/>
      <c r="N29" s="446"/>
      <c r="O29" s="446"/>
      <c r="P29" s="488"/>
      <c r="Q29" s="445">
        <v>2350</v>
      </c>
      <c r="R29" s="446"/>
      <c r="S29" s="446"/>
      <c r="T29" s="446"/>
      <c r="U29" s="446"/>
      <c r="V29" s="488"/>
      <c r="W29" s="543"/>
      <c r="X29" s="544"/>
      <c r="Y29" s="545"/>
      <c r="Z29" s="444" t="s">
        <v>177</v>
      </c>
      <c r="AA29" s="424"/>
      <c r="AB29" s="424"/>
      <c r="AC29" s="424"/>
      <c r="AD29" s="424"/>
      <c r="AE29" s="424"/>
      <c r="AF29" s="424"/>
      <c r="AG29" s="425"/>
      <c r="AH29" s="445">
        <v>157</v>
      </c>
      <c r="AI29" s="446"/>
      <c r="AJ29" s="446"/>
      <c r="AK29" s="446"/>
      <c r="AL29" s="488"/>
      <c r="AM29" s="445">
        <v>463307</v>
      </c>
      <c r="AN29" s="446"/>
      <c r="AO29" s="446"/>
      <c r="AP29" s="446"/>
      <c r="AQ29" s="446"/>
      <c r="AR29" s="488"/>
      <c r="AS29" s="445">
        <v>2951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71818</v>
      </c>
      <c r="BO29" s="395"/>
      <c r="BP29" s="395"/>
      <c r="BQ29" s="395"/>
      <c r="BR29" s="395"/>
      <c r="BS29" s="395"/>
      <c r="BT29" s="395"/>
      <c r="BU29" s="396"/>
      <c r="BV29" s="394">
        <v>71802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4061001</v>
      </c>
      <c r="BO30" s="514"/>
      <c r="BP30" s="514"/>
      <c r="BQ30" s="514"/>
      <c r="BR30" s="514"/>
      <c r="BS30" s="514"/>
      <c r="BT30" s="514"/>
      <c r="BU30" s="515"/>
      <c r="BV30" s="513">
        <v>3497866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上水道事業会計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IF('各会計、関係団体の財政状況及び健全化判断比率'!B34="","",'各会計、関係団体の財政状況及び健全化判断比率'!B34)</f>
        <v>簡易水道事業特別会計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公立小浜病院組合</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（株）レインボーライン</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診療所事業特別会計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f t="shared" ref="BE35:BE43" si="1">IF(BG35="","",BE34+1)</f>
        <v>11</v>
      </c>
      <c r="BF35" s="584"/>
      <c r="BG35" s="585" t="str">
        <f>IF('各会計、関係団体の財政状況及び健全化判断比率'!B35="","",'各会計、関係団体の財政状況及び健全化判断比率'!B35)</f>
        <v>産業団地事業特別会計</v>
      </c>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敦賀美方消防組合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道路用地取得事業特別会計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介護保険事業特別会計（介護保険事業勘定）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f t="shared" si="1"/>
        <v>12</v>
      </c>
      <c r="BF36" s="584"/>
      <c r="BG36" s="585" t="str">
        <f>IF('各会計、関係団体の財政状況及び健全化判断比率'!B36="","",'各会計、関係団体の財政状況及び健全化判断比率'!B36)</f>
        <v>住宅団地事業特別会計</v>
      </c>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美浜・三方環境衛生組合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介護保険事業特別会計（介護サービス事業勘定）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嶺南広域行政組合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福井県後期高齢者医療広域連合（一般会計）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福井県後期高齢者医療広域連合（特別会計）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福井県市町総合事務組合（一般会計）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福井県市町総合事務組合（特別会計）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21</v>
      </c>
      <c r="BX42" s="584"/>
      <c r="BY42" s="585" t="str">
        <f>IF('各会計、関係団体の財政状況及び健全化判断比率'!B76="","",'各会計、関係団体の財政状況及び健全化判断比率'!B76)</f>
        <v>福井県自治会館組合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o1ce2vemxxXG7RNFL66iTsLD6dzJHg9rdy/ryhJqL8AslkqVunS60fzUL3fEIzK+W4fNBgjykf0V2zPKKamQ==" saltValue="gzzzi4x+Ko97yW1s2H6c8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537</v>
      </c>
      <c r="D34" s="1136"/>
      <c r="E34" s="1137"/>
      <c r="F34" s="32">
        <v>14.55</v>
      </c>
      <c r="G34" s="33">
        <v>20.260000000000002</v>
      </c>
      <c r="H34" s="33">
        <v>8.86</v>
      </c>
      <c r="I34" s="33">
        <v>13.96</v>
      </c>
      <c r="J34" s="34">
        <v>13.66</v>
      </c>
      <c r="K34" s="22"/>
      <c r="L34" s="22"/>
      <c r="M34" s="22"/>
      <c r="N34" s="22"/>
      <c r="O34" s="22"/>
      <c r="P34" s="22"/>
    </row>
    <row r="35" spans="1:16" ht="39" customHeight="1" x14ac:dyDescent="0.2">
      <c r="A35" s="22"/>
      <c r="B35" s="35"/>
      <c r="C35" s="1132" t="s">
        <v>538</v>
      </c>
      <c r="D35" s="1132"/>
      <c r="E35" s="1133"/>
      <c r="F35" s="36">
        <v>12.2</v>
      </c>
      <c r="G35" s="37">
        <v>10.69</v>
      </c>
      <c r="H35" s="37">
        <v>10.11</v>
      </c>
      <c r="I35" s="37">
        <v>9.56</v>
      </c>
      <c r="J35" s="38">
        <v>9.99</v>
      </c>
      <c r="K35" s="22"/>
      <c r="L35" s="22"/>
      <c r="M35" s="22"/>
      <c r="N35" s="22"/>
      <c r="O35" s="22"/>
      <c r="P35" s="22"/>
    </row>
    <row r="36" spans="1:16" ht="39" customHeight="1" x14ac:dyDescent="0.2">
      <c r="A36" s="22"/>
      <c r="B36" s="35"/>
      <c r="C36" s="1132" t="s">
        <v>539</v>
      </c>
      <c r="D36" s="1132"/>
      <c r="E36" s="1133"/>
      <c r="F36" s="36">
        <v>2.83</v>
      </c>
      <c r="G36" s="37">
        <v>2.78</v>
      </c>
      <c r="H36" s="37">
        <v>2.68</v>
      </c>
      <c r="I36" s="37">
        <v>2.67</v>
      </c>
      <c r="J36" s="38">
        <v>4.03</v>
      </c>
      <c r="K36" s="22"/>
      <c r="L36" s="22"/>
      <c r="M36" s="22"/>
      <c r="N36" s="22"/>
      <c r="O36" s="22"/>
      <c r="P36" s="22"/>
    </row>
    <row r="37" spans="1:16" ht="39" customHeight="1" x14ac:dyDescent="0.2">
      <c r="A37" s="22"/>
      <c r="B37" s="35"/>
      <c r="C37" s="1132" t="s">
        <v>540</v>
      </c>
      <c r="D37" s="1132"/>
      <c r="E37" s="1133"/>
      <c r="F37" s="36">
        <v>3.6</v>
      </c>
      <c r="G37" s="37">
        <v>3.19</v>
      </c>
      <c r="H37" s="37">
        <v>2.1800000000000002</v>
      </c>
      <c r="I37" s="37">
        <v>1.66</v>
      </c>
      <c r="J37" s="38">
        <v>1.88</v>
      </c>
      <c r="K37" s="22"/>
      <c r="L37" s="22"/>
      <c r="M37" s="22"/>
      <c r="N37" s="22"/>
      <c r="O37" s="22"/>
      <c r="P37" s="22"/>
    </row>
    <row r="38" spans="1:16" ht="39" customHeight="1" x14ac:dyDescent="0.2">
      <c r="A38" s="22"/>
      <c r="B38" s="35"/>
      <c r="C38" s="1132" t="s">
        <v>541</v>
      </c>
      <c r="D38" s="1132"/>
      <c r="E38" s="1133"/>
      <c r="F38" s="36">
        <v>2.5</v>
      </c>
      <c r="G38" s="37">
        <v>2.15</v>
      </c>
      <c r="H38" s="37">
        <v>2.19</v>
      </c>
      <c r="I38" s="37">
        <v>1.69</v>
      </c>
      <c r="J38" s="38">
        <v>1.68</v>
      </c>
      <c r="K38" s="22"/>
      <c r="L38" s="22"/>
      <c r="M38" s="22"/>
      <c r="N38" s="22"/>
      <c r="O38" s="22"/>
      <c r="P38" s="22"/>
    </row>
    <row r="39" spans="1:16" ht="39" customHeight="1" x14ac:dyDescent="0.2">
      <c r="A39" s="22"/>
      <c r="B39" s="35"/>
      <c r="C39" s="1132" t="s">
        <v>542</v>
      </c>
      <c r="D39" s="1132"/>
      <c r="E39" s="1133"/>
      <c r="F39" s="36" t="s">
        <v>493</v>
      </c>
      <c r="G39" s="37" t="s">
        <v>493</v>
      </c>
      <c r="H39" s="37" t="s">
        <v>493</v>
      </c>
      <c r="I39" s="37" t="s">
        <v>493</v>
      </c>
      <c r="J39" s="38">
        <v>1.39</v>
      </c>
      <c r="K39" s="22"/>
      <c r="L39" s="22"/>
      <c r="M39" s="22"/>
      <c r="N39" s="22"/>
      <c r="O39" s="22"/>
      <c r="P39" s="22"/>
    </row>
    <row r="40" spans="1:16" ht="39" customHeight="1" x14ac:dyDescent="0.2">
      <c r="A40" s="22"/>
      <c r="B40" s="35"/>
      <c r="C40" s="1132" t="s">
        <v>543</v>
      </c>
      <c r="D40" s="1132"/>
      <c r="E40" s="1133"/>
      <c r="F40" s="36">
        <v>1.1200000000000001</v>
      </c>
      <c r="G40" s="37">
        <v>1.05</v>
      </c>
      <c r="H40" s="37">
        <v>1</v>
      </c>
      <c r="I40" s="37">
        <v>0.02</v>
      </c>
      <c r="J40" s="38">
        <v>0.09</v>
      </c>
      <c r="K40" s="22"/>
      <c r="L40" s="22"/>
      <c r="M40" s="22"/>
      <c r="N40" s="22"/>
      <c r="O40" s="22"/>
      <c r="P40" s="22"/>
    </row>
    <row r="41" spans="1:16" ht="39" customHeight="1" x14ac:dyDescent="0.2">
      <c r="A41" s="22"/>
      <c r="B41" s="35"/>
      <c r="C41" s="1132" t="s">
        <v>544</v>
      </c>
      <c r="D41" s="1132"/>
      <c r="E41" s="1133"/>
      <c r="F41" s="36">
        <v>0.03</v>
      </c>
      <c r="G41" s="37">
        <v>0.02</v>
      </c>
      <c r="H41" s="37">
        <v>0.02</v>
      </c>
      <c r="I41" s="37">
        <v>0.02</v>
      </c>
      <c r="J41" s="38">
        <v>0.08</v>
      </c>
      <c r="K41" s="22"/>
      <c r="L41" s="22"/>
      <c r="M41" s="22"/>
      <c r="N41" s="22"/>
      <c r="O41" s="22"/>
      <c r="P41" s="22"/>
    </row>
    <row r="42" spans="1:16" ht="39" customHeight="1" x14ac:dyDescent="0.2">
      <c r="A42" s="22"/>
      <c r="B42" s="39"/>
      <c r="C42" s="1132" t="s">
        <v>545</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546</v>
      </c>
      <c r="D43" s="1134"/>
      <c r="E43" s="1135"/>
      <c r="F43" s="41">
        <v>0.89</v>
      </c>
      <c r="G43" s="42">
        <v>1.58</v>
      </c>
      <c r="H43" s="42">
        <v>1.37</v>
      </c>
      <c r="I43" s="42">
        <v>2.06</v>
      </c>
      <c r="J43" s="43">
        <v>7.0000000000000007E-2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fmoWoj1a91rHRzZZy2leAJua1xJz9NBQgAjod8Idcz6pgmssuat4bYQAUhTtpQ+vq0bGwkRs4lzYGbhpeY2g==" saltValue="NsctiMsoRgl3x8AoThfm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394</v>
      </c>
      <c r="L45" s="58">
        <v>524</v>
      </c>
      <c r="M45" s="58">
        <v>568</v>
      </c>
      <c r="N45" s="58">
        <v>647</v>
      </c>
      <c r="O45" s="59">
        <v>725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40"/>
      <c r="C47" s="1141"/>
      <c r="D47" s="60"/>
      <c r="E47" s="1146" t="s">
        <v>12</v>
      </c>
      <c r="F47" s="1146"/>
      <c r="G47" s="1146"/>
      <c r="H47" s="1146"/>
      <c r="I47" s="1146"/>
      <c r="J47" s="1147"/>
      <c r="K47" s="61">
        <v>0</v>
      </c>
      <c r="L47" s="62" t="s">
        <v>493</v>
      </c>
      <c r="M47" s="62" t="s">
        <v>493</v>
      </c>
      <c r="N47" s="62" t="s">
        <v>493</v>
      </c>
      <c r="O47" s="63" t="s">
        <v>493</v>
      </c>
      <c r="P47" s="46"/>
      <c r="Q47" s="46"/>
      <c r="R47" s="46"/>
      <c r="S47" s="46"/>
      <c r="T47" s="46"/>
      <c r="U47" s="46"/>
    </row>
    <row r="48" spans="1:21" ht="30.75" customHeight="1" x14ac:dyDescent="0.2">
      <c r="A48" s="46"/>
      <c r="B48" s="1140"/>
      <c r="C48" s="1141"/>
      <c r="D48" s="60"/>
      <c r="E48" s="1146" t="s">
        <v>13</v>
      </c>
      <c r="F48" s="1146"/>
      <c r="G48" s="1146"/>
      <c r="H48" s="1146"/>
      <c r="I48" s="1146"/>
      <c r="J48" s="1147"/>
      <c r="K48" s="61">
        <v>315</v>
      </c>
      <c r="L48" s="62">
        <v>320</v>
      </c>
      <c r="M48" s="62">
        <v>339</v>
      </c>
      <c r="N48" s="62">
        <v>337</v>
      </c>
      <c r="O48" s="63">
        <v>256</v>
      </c>
      <c r="P48" s="46"/>
      <c r="Q48" s="46"/>
      <c r="R48" s="46"/>
      <c r="S48" s="46"/>
      <c r="T48" s="46"/>
      <c r="U48" s="46"/>
    </row>
    <row r="49" spans="1:21" ht="30.75" customHeight="1" x14ac:dyDescent="0.2">
      <c r="A49" s="46"/>
      <c r="B49" s="1140"/>
      <c r="C49" s="1141"/>
      <c r="D49" s="60"/>
      <c r="E49" s="1146" t="s">
        <v>14</v>
      </c>
      <c r="F49" s="1146"/>
      <c r="G49" s="1146"/>
      <c r="H49" s="1146"/>
      <c r="I49" s="1146"/>
      <c r="J49" s="1147"/>
      <c r="K49" s="61">
        <v>102</v>
      </c>
      <c r="L49" s="62">
        <v>112</v>
      </c>
      <c r="M49" s="62">
        <v>86</v>
      </c>
      <c r="N49" s="62">
        <v>94</v>
      </c>
      <c r="O49" s="63">
        <v>92</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493</v>
      </c>
      <c r="L50" s="62" t="s">
        <v>493</v>
      </c>
      <c r="M50" s="62">
        <v>269</v>
      </c>
      <c r="N50" s="62">
        <v>86</v>
      </c>
      <c r="O50" s="63">
        <v>115</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t="s">
        <v>493</v>
      </c>
      <c r="O51" s="63" t="s">
        <v>493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533</v>
      </c>
      <c r="L52" s="62">
        <v>658</v>
      </c>
      <c r="M52" s="62">
        <v>929</v>
      </c>
      <c r="N52" s="62">
        <v>658</v>
      </c>
      <c r="O52" s="63">
        <v>604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278</v>
      </c>
      <c r="L53" s="67">
        <v>298</v>
      </c>
      <c r="M53" s="67">
        <v>333</v>
      </c>
      <c r="N53" s="67">
        <v>506</v>
      </c>
      <c r="O53" s="68">
        <v>584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4F8b+j3kaf108XpX9REnNrUwhBDwbOJY/RvQQ+wzGsdevRsGktrs8H/Vqh+D28jJNxe5A668HFZ/Im+N+C/aww==" saltValue="yqDe1+oewdK9sT4JpC9K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30">
        <v>6132</v>
      </c>
      <c r="J41" s="331">
        <v>7099</v>
      </c>
      <c r="K41" s="331">
        <v>6694</v>
      </c>
      <c r="L41" s="331">
        <v>6459</v>
      </c>
      <c r="M41" s="332">
        <v>6278</v>
      </c>
    </row>
    <row r="42" spans="2:13" ht="27.75" customHeight="1" x14ac:dyDescent="0.2">
      <c r="B42" s="1171"/>
      <c r="C42" s="1172"/>
      <c r="D42" s="104"/>
      <c r="E42" s="1177" t="s">
        <v>32</v>
      </c>
      <c r="F42" s="1177"/>
      <c r="G42" s="1177"/>
      <c r="H42" s="1178"/>
      <c r="I42" s="333" t="s">
        <v>493</v>
      </c>
      <c r="J42" s="334" t="s">
        <v>493</v>
      </c>
      <c r="K42" s="334">
        <v>1010</v>
      </c>
      <c r="L42" s="334">
        <v>924</v>
      </c>
      <c r="M42" s="335">
        <v>806</v>
      </c>
    </row>
    <row r="43" spans="2:13" ht="27.75" customHeight="1" x14ac:dyDescent="0.2">
      <c r="B43" s="1171"/>
      <c r="C43" s="1172"/>
      <c r="D43" s="104"/>
      <c r="E43" s="1177" t="s">
        <v>33</v>
      </c>
      <c r="F43" s="1177"/>
      <c r="G43" s="1177"/>
      <c r="H43" s="1178"/>
      <c r="I43" s="333">
        <v>3435</v>
      </c>
      <c r="J43" s="334">
        <v>3153</v>
      </c>
      <c r="K43" s="334">
        <v>2898</v>
      </c>
      <c r="L43" s="334">
        <v>2741</v>
      </c>
      <c r="M43" s="335">
        <v>2678</v>
      </c>
    </row>
    <row r="44" spans="2:13" ht="27.75" customHeight="1" x14ac:dyDescent="0.2">
      <c r="B44" s="1171"/>
      <c r="C44" s="1172"/>
      <c r="D44" s="104"/>
      <c r="E44" s="1177" t="s">
        <v>34</v>
      </c>
      <c r="F44" s="1177"/>
      <c r="G44" s="1177"/>
      <c r="H44" s="1178"/>
      <c r="I44" s="333">
        <v>931</v>
      </c>
      <c r="J44" s="334">
        <v>850</v>
      </c>
      <c r="K44" s="334">
        <v>819</v>
      </c>
      <c r="L44" s="334">
        <v>759</v>
      </c>
      <c r="M44" s="335">
        <v>905</v>
      </c>
    </row>
    <row r="45" spans="2:13" ht="27.75" customHeight="1" x14ac:dyDescent="0.2">
      <c r="B45" s="1171"/>
      <c r="C45" s="1172"/>
      <c r="D45" s="104"/>
      <c r="E45" s="1177" t="s">
        <v>35</v>
      </c>
      <c r="F45" s="1177"/>
      <c r="G45" s="1177"/>
      <c r="H45" s="1178"/>
      <c r="I45" s="333">
        <v>1371</v>
      </c>
      <c r="J45" s="334">
        <v>1325</v>
      </c>
      <c r="K45" s="334">
        <v>1341</v>
      </c>
      <c r="L45" s="334">
        <v>1295</v>
      </c>
      <c r="M45" s="335">
        <v>1371</v>
      </c>
    </row>
    <row r="46" spans="2:13" ht="27.75" customHeight="1" x14ac:dyDescent="0.2">
      <c r="B46" s="1171"/>
      <c r="C46" s="1172"/>
      <c r="D46" s="105"/>
      <c r="E46" s="1177" t="s">
        <v>36</v>
      </c>
      <c r="F46" s="1177"/>
      <c r="G46" s="1177"/>
      <c r="H46" s="1178"/>
      <c r="I46" s="333">
        <v>4</v>
      </c>
      <c r="J46" s="334">
        <v>4</v>
      </c>
      <c r="K46" s="334">
        <v>3</v>
      </c>
      <c r="L46" s="334">
        <v>2</v>
      </c>
      <c r="M46" s="335">
        <v>1</v>
      </c>
    </row>
    <row r="47" spans="2:13" ht="27.75" customHeight="1" x14ac:dyDescent="0.2">
      <c r="B47" s="1171"/>
      <c r="C47" s="1172"/>
      <c r="D47" s="106"/>
      <c r="E47" s="1179" t="s">
        <v>37</v>
      </c>
      <c r="F47" s="1180"/>
      <c r="G47" s="1180"/>
      <c r="H47" s="1181"/>
      <c r="I47" s="333" t="s">
        <v>493</v>
      </c>
      <c r="J47" s="334" t="s">
        <v>493</v>
      </c>
      <c r="K47" s="334" t="s">
        <v>493</v>
      </c>
      <c r="L47" s="334" t="s">
        <v>493</v>
      </c>
      <c r="M47" s="335" t="s">
        <v>493</v>
      </c>
    </row>
    <row r="48" spans="2:13" ht="27.75" customHeight="1" x14ac:dyDescent="0.2">
      <c r="B48" s="1171"/>
      <c r="C48" s="1172"/>
      <c r="D48" s="104"/>
      <c r="E48" s="1177" t="s">
        <v>38</v>
      </c>
      <c r="F48" s="1177"/>
      <c r="G48" s="1177"/>
      <c r="H48" s="1178"/>
      <c r="I48" s="333" t="s">
        <v>493</v>
      </c>
      <c r="J48" s="334" t="s">
        <v>493</v>
      </c>
      <c r="K48" s="334" t="s">
        <v>493</v>
      </c>
      <c r="L48" s="334" t="s">
        <v>493</v>
      </c>
      <c r="M48" s="335" t="s">
        <v>493</v>
      </c>
    </row>
    <row r="49" spans="2:13" ht="27.75" customHeight="1" x14ac:dyDescent="0.2">
      <c r="B49" s="1173"/>
      <c r="C49" s="1174"/>
      <c r="D49" s="104"/>
      <c r="E49" s="1177" t="s">
        <v>39</v>
      </c>
      <c r="F49" s="1177"/>
      <c r="G49" s="1177"/>
      <c r="H49" s="1178"/>
      <c r="I49" s="333" t="s">
        <v>493</v>
      </c>
      <c r="J49" s="334" t="s">
        <v>493</v>
      </c>
      <c r="K49" s="334" t="s">
        <v>493</v>
      </c>
      <c r="L49" s="334" t="s">
        <v>493</v>
      </c>
      <c r="M49" s="335" t="s">
        <v>493</v>
      </c>
    </row>
    <row r="50" spans="2:13" ht="27.75" customHeight="1" x14ac:dyDescent="0.2">
      <c r="B50" s="1182" t="s">
        <v>40</v>
      </c>
      <c r="C50" s="1183"/>
      <c r="D50" s="107"/>
      <c r="E50" s="1177" t="s">
        <v>41</v>
      </c>
      <c r="F50" s="1177"/>
      <c r="G50" s="1177"/>
      <c r="H50" s="1178"/>
      <c r="I50" s="333">
        <v>2999</v>
      </c>
      <c r="J50" s="334">
        <v>3373</v>
      </c>
      <c r="K50" s="334">
        <v>3913</v>
      </c>
      <c r="L50" s="334">
        <v>3957</v>
      </c>
      <c r="M50" s="335">
        <v>4767</v>
      </c>
    </row>
    <row r="51" spans="2:13" ht="27.75" customHeight="1" x14ac:dyDescent="0.2">
      <c r="B51" s="1171"/>
      <c r="C51" s="1172"/>
      <c r="D51" s="104"/>
      <c r="E51" s="1177" t="s">
        <v>42</v>
      </c>
      <c r="F51" s="1177"/>
      <c r="G51" s="1177"/>
      <c r="H51" s="1178"/>
      <c r="I51" s="333">
        <v>214</v>
      </c>
      <c r="J51" s="334">
        <v>568</v>
      </c>
      <c r="K51" s="334">
        <v>454</v>
      </c>
      <c r="L51" s="334">
        <v>338</v>
      </c>
      <c r="M51" s="335">
        <v>222</v>
      </c>
    </row>
    <row r="52" spans="2:13" ht="27.75" customHeight="1" x14ac:dyDescent="0.2">
      <c r="B52" s="1173"/>
      <c r="C52" s="1174"/>
      <c r="D52" s="104"/>
      <c r="E52" s="1177" t="s">
        <v>43</v>
      </c>
      <c r="F52" s="1177"/>
      <c r="G52" s="1177"/>
      <c r="H52" s="1178"/>
      <c r="I52" s="333">
        <v>5442</v>
      </c>
      <c r="J52" s="334">
        <v>5817</v>
      </c>
      <c r="K52" s="334">
        <v>5450</v>
      </c>
      <c r="L52" s="334">
        <v>5317</v>
      </c>
      <c r="M52" s="335">
        <v>5468</v>
      </c>
    </row>
    <row r="53" spans="2:13" ht="27.75" customHeight="1" thickBot="1" x14ac:dyDescent="0.25">
      <c r="B53" s="1184" t="s">
        <v>19</v>
      </c>
      <c r="C53" s="1185"/>
      <c r="D53" s="108"/>
      <c r="E53" s="1186" t="s">
        <v>44</v>
      </c>
      <c r="F53" s="1186"/>
      <c r="G53" s="1186"/>
      <c r="H53" s="1187"/>
      <c r="I53" s="336">
        <v>3218</v>
      </c>
      <c r="J53" s="337">
        <v>2672</v>
      </c>
      <c r="K53" s="337">
        <v>2947</v>
      </c>
      <c r="L53" s="337">
        <v>2567</v>
      </c>
      <c r="M53" s="338">
        <v>1583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dBsQGEkmdiPhtvT9fuj1d9sBk56Mcw83aUhyoY98meg3FmCy/5WTyF3wOIokZwNnlBmdFQR0ikDCI5MBfUYlA==" saltValue="PkhC6wmvwgf/r2rCMKbq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533</v>
      </c>
      <c r="G54" s="117" t="s">
        <v>534</v>
      </c>
      <c r="H54" s="118" t="s">
        <v>535</v>
      </c>
    </row>
    <row r="55" spans="2:8" ht="52.5" customHeight="1" x14ac:dyDescent="0.2">
      <c r="B55" s="119"/>
      <c r="C55" s="1196" t="s">
        <v>46</v>
      </c>
      <c r="D55" s="1196"/>
      <c r="E55" s="1197"/>
      <c r="F55" s="339">
        <v>1629</v>
      </c>
      <c r="G55" s="339">
        <v>1849</v>
      </c>
      <c r="H55" s="340">
        <v>2223</v>
      </c>
    </row>
    <row r="56" spans="2:8" ht="52.5" customHeight="1" x14ac:dyDescent="0.2">
      <c r="B56" s="120"/>
      <c r="C56" s="1198" t="s">
        <v>47</v>
      </c>
      <c r="D56" s="1198"/>
      <c r="E56" s="1199"/>
      <c r="F56" s="341">
        <v>72</v>
      </c>
      <c r="G56" s="341">
        <v>72</v>
      </c>
      <c r="H56" s="342">
        <v>72</v>
      </c>
    </row>
    <row r="57" spans="2:8" ht="53.25" customHeight="1" x14ac:dyDescent="0.2">
      <c r="B57" s="120"/>
      <c r="C57" s="1200" t="s">
        <v>48</v>
      </c>
      <c r="D57" s="1200"/>
      <c r="E57" s="1201"/>
      <c r="F57" s="343">
        <v>3380</v>
      </c>
      <c r="G57" s="343">
        <v>3498</v>
      </c>
      <c r="H57" s="344">
        <v>4061</v>
      </c>
    </row>
    <row r="58" spans="2:8" ht="45.75" customHeight="1" x14ac:dyDescent="0.2">
      <c r="B58" s="121"/>
      <c r="C58" s="1188" t="s">
        <v>563</v>
      </c>
      <c r="D58" s="1189"/>
      <c r="E58" s="1190"/>
      <c r="F58" s="345">
        <v>824</v>
      </c>
      <c r="G58" s="345">
        <v>717</v>
      </c>
      <c r="H58" s="346">
        <v>1419</v>
      </c>
    </row>
    <row r="59" spans="2:8" ht="45.75" customHeight="1" x14ac:dyDescent="0.2">
      <c r="B59" s="121"/>
      <c r="C59" s="1188" t="s">
        <v>564</v>
      </c>
      <c r="D59" s="1189"/>
      <c r="E59" s="1190"/>
      <c r="F59" s="345">
        <v>423</v>
      </c>
      <c r="G59" s="345">
        <v>419</v>
      </c>
      <c r="H59" s="346">
        <v>482</v>
      </c>
    </row>
    <row r="60" spans="2:8" ht="45.75" customHeight="1" x14ac:dyDescent="0.2">
      <c r="B60" s="121"/>
      <c r="C60" s="1188" t="s">
        <v>565</v>
      </c>
      <c r="D60" s="1189"/>
      <c r="E60" s="1190"/>
      <c r="F60" s="345">
        <v>107</v>
      </c>
      <c r="G60" s="345">
        <v>453</v>
      </c>
      <c r="H60" s="346">
        <v>421</v>
      </c>
    </row>
    <row r="61" spans="2:8" ht="45.75" customHeight="1" x14ac:dyDescent="0.2">
      <c r="B61" s="121"/>
      <c r="C61" s="1188" t="s">
        <v>566</v>
      </c>
      <c r="D61" s="1189"/>
      <c r="E61" s="1190"/>
      <c r="F61" s="345">
        <v>127</v>
      </c>
      <c r="G61" s="345">
        <v>255</v>
      </c>
      <c r="H61" s="346">
        <v>244</v>
      </c>
    </row>
    <row r="62" spans="2:8" ht="45.75" customHeight="1" thickBot="1" x14ac:dyDescent="0.25">
      <c r="B62" s="122"/>
      <c r="C62" s="1191" t="s">
        <v>567</v>
      </c>
      <c r="D62" s="1192"/>
      <c r="E62" s="1193"/>
      <c r="F62" s="347">
        <v>198</v>
      </c>
      <c r="G62" s="347">
        <v>198</v>
      </c>
      <c r="H62" s="348">
        <v>198</v>
      </c>
    </row>
    <row r="63" spans="2:8" ht="52.5" customHeight="1" thickBot="1" x14ac:dyDescent="0.25">
      <c r="B63" s="123"/>
      <c r="C63" s="1194" t="s">
        <v>49</v>
      </c>
      <c r="D63" s="1194"/>
      <c r="E63" s="1195"/>
      <c r="F63" s="349">
        <v>5081</v>
      </c>
      <c r="G63" s="349">
        <v>5419</v>
      </c>
      <c r="H63" s="350">
        <v>6356</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jMW65qKSvudqjGUsBslcAq4rBDnME5++teFDFItxXs2JZyHvTZQFe/ww6F0rTFZ0he9TvDUB2MciGETib+phEQ==" saltValue="vmTkU44HHw/jKp3zy4c1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318806</v>
      </c>
      <c r="E3" s="142"/>
      <c r="F3" s="143">
        <v>125391</v>
      </c>
      <c r="G3" s="144"/>
      <c r="H3" s="145"/>
    </row>
    <row r="4" spans="1:8" x14ac:dyDescent="0.2">
      <c r="A4" s="146"/>
      <c r="B4" s="147"/>
      <c r="C4" s="148"/>
      <c r="D4" s="149">
        <v>165432</v>
      </c>
      <c r="E4" s="150"/>
      <c r="F4" s="151">
        <v>68516</v>
      </c>
      <c r="G4" s="152"/>
      <c r="H4" s="153"/>
    </row>
    <row r="5" spans="1:8" x14ac:dyDescent="0.2">
      <c r="A5" s="134" t="s">
        <v>525</v>
      </c>
      <c r="B5" s="139"/>
      <c r="C5" s="140"/>
      <c r="D5" s="141">
        <v>382905</v>
      </c>
      <c r="E5" s="142"/>
      <c r="F5" s="143">
        <v>138402</v>
      </c>
      <c r="G5" s="144"/>
      <c r="H5" s="145"/>
    </row>
    <row r="6" spans="1:8" x14ac:dyDescent="0.2">
      <c r="A6" s="146"/>
      <c r="B6" s="147"/>
      <c r="C6" s="148"/>
      <c r="D6" s="149">
        <v>164134</v>
      </c>
      <c r="E6" s="150"/>
      <c r="F6" s="151">
        <v>70652</v>
      </c>
      <c r="G6" s="152"/>
      <c r="H6" s="153"/>
    </row>
    <row r="7" spans="1:8" x14ac:dyDescent="0.2">
      <c r="A7" s="134" t="s">
        <v>526</v>
      </c>
      <c r="B7" s="139"/>
      <c r="C7" s="140"/>
      <c r="D7" s="141">
        <v>478535</v>
      </c>
      <c r="E7" s="142"/>
      <c r="F7" s="143">
        <v>146367</v>
      </c>
      <c r="G7" s="144"/>
      <c r="H7" s="145"/>
    </row>
    <row r="8" spans="1:8" x14ac:dyDescent="0.2">
      <c r="A8" s="146"/>
      <c r="B8" s="147"/>
      <c r="C8" s="148"/>
      <c r="D8" s="149">
        <v>236022</v>
      </c>
      <c r="E8" s="150"/>
      <c r="F8" s="151">
        <v>79441</v>
      </c>
      <c r="G8" s="152"/>
      <c r="H8" s="153"/>
    </row>
    <row r="9" spans="1:8" x14ac:dyDescent="0.2">
      <c r="A9" s="134" t="s">
        <v>527</v>
      </c>
      <c r="B9" s="139"/>
      <c r="C9" s="140"/>
      <c r="D9" s="141">
        <v>277702</v>
      </c>
      <c r="E9" s="142"/>
      <c r="F9" s="143">
        <v>165181</v>
      </c>
      <c r="G9" s="144"/>
      <c r="H9" s="145"/>
    </row>
    <row r="10" spans="1:8" x14ac:dyDescent="0.2">
      <c r="A10" s="146"/>
      <c r="B10" s="147"/>
      <c r="C10" s="148"/>
      <c r="D10" s="149">
        <v>225046</v>
      </c>
      <c r="E10" s="150"/>
      <c r="F10" s="151">
        <v>82246</v>
      </c>
      <c r="G10" s="152"/>
      <c r="H10" s="153"/>
    </row>
    <row r="11" spans="1:8" x14ac:dyDescent="0.2">
      <c r="A11" s="134" t="s">
        <v>528</v>
      </c>
      <c r="B11" s="139"/>
      <c r="C11" s="140"/>
      <c r="D11" s="141">
        <v>281789</v>
      </c>
      <c r="E11" s="142"/>
      <c r="F11" s="143">
        <v>166234</v>
      </c>
      <c r="G11" s="144"/>
      <c r="H11" s="145"/>
    </row>
    <row r="12" spans="1:8" x14ac:dyDescent="0.2">
      <c r="A12" s="146"/>
      <c r="B12" s="147"/>
      <c r="C12" s="154"/>
      <c r="D12" s="149">
        <v>263242</v>
      </c>
      <c r="E12" s="150"/>
      <c r="F12" s="151">
        <v>89789</v>
      </c>
      <c r="G12" s="152"/>
      <c r="H12" s="153"/>
    </row>
    <row r="13" spans="1:8" x14ac:dyDescent="0.2">
      <c r="A13" s="134"/>
      <c r="B13" s="139"/>
      <c r="C13" s="140"/>
      <c r="D13" s="141">
        <v>347947</v>
      </c>
      <c r="E13" s="142"/>
      <c r="F13" s="143">
        <v>148315</v>
      </c>
      <c r="G13" s="155"/>
      <c r="H13" s="145"/>
    </row>
    <row r="14" spans="1:8" x14ac:dyDescent="0.2">
      <c r="A14" s="146"/>
      <c r="B14" s="147"/>
      <c r="C14" s="148"/>
      <c r="D14" s="149">
        <v>210775</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15.01</v>
      </c>
      <c r="C19" s="156">
        <f>ROUND(VALUE(SUBSTITUTE(実質収支比率等に係る経年分析!G$48,"▲","-")),2)</f>
        <v>21.57</v>
      </c>
      <c r="D19" s="156">
        <f>ROUND(VALUE(SUBSTITUTE(実質収支比率等に係る経年分析!H$48,"▲","-")),2)</f>
        <v>10.130000000000001</v>
      </c>
      <c r="E19" s="156">
        <f>ROUND(VALUE(SUBSTITUTE(実質収支比率等に係る経年分析!I$48,"▲","-")),2)</f>
        <v>15.24</v>
      </c>
      <c r="F19" s="156">
        <f>ROUND(VALUE(SUBSTITUTE(実質収支比率等に係る経年分析!J$48,"▲","-")),2)</f>
        <v>13.67</v>
      </c>
    </row>
    <row r="20" spans="1:11" x14ac:dyDescent="0.2">
      <c r="A20" s="156" t="s">
        <v>53</v>
      </c>
      <c r="B20" s="156">
        <f>ROUND(VALUE(SUBSTITUTE(実質収支比率等に係る経年分析!F$47,"▲","-")),2)</f>
        <v>28.8</v>
      </c>
      <c r="C20" s="156">
        <f>ROUND(VALUE(SUBSTITUTE(実質収支比率等に係る経年分析!G$47,"▲","-")),2)</f>
        <v>25.06</v>
      </c>
      <c r="D20" s="156">
        <f>ROUND(VALUE(SUBSTITUTE(実質収支比率等に係る経年分析!H$47,"▲","-")),2)</f>
        <v>32.93</v>
      </c>
      <c r="E20" s="156">
        <f>ROUND(VALUE(SUBSTITUTE(実質収支比率等に係る経年分析!I$47,"▲","-")),2)</f>
        <v>34.6</v>
      </c>
      <c r="F20" s="156">
        <f>ROUND(VALUE(SUBSTITUTE(実質収支比率等に係る経年分析!J$47,"▲","-")),2)</f>
        <v>44.7</v>
      </c>
    </row>
    <row r="21" spans="1:11" x14ac:dyDescent="0.2">
      <c r="A21" s="156" t="s">
        <v>54</v>
      </c>
      <c r="B21" s="156">
        <f>IF(ISNUMBER(VALUE(SUBSTITUTE(実質収支比率等に係る経年分析!F$49,"▲","-"))),ROUND(VALUE(SUBSTITUTE(実質収支比率等に係る経年分析!F$49,"▲","-")),2),NA())</f>
        <v>1.87</v>
      </c>
      <c r="C21" s="156">
        <f>IF(ISNUMBER(VALUE(SUBSTITUTE(実質収支比率等に係る経年分析!G$49,"▲","-"))),ROUND(VALUE(SUBSTITUTE(実質収支比率等に係る経年分析!G$49,"▲","-")),2),NA())</f>
        <v>8.51</v>
      </c>
      <c r="D21" s="156">
        <f>IF(ISNUMBER(VALUE(SUBSTITUTE(実質収支比率等に係る経年分析!H$49,"▲","-"))),ROUND(VALUE(SUBSTITUTE(実質収支比率等に係る経年分析!H$49,"▲","-")),2),NA())</f>
        <v>-0.57999999999999996</v>
      </c>
      <c r="E21" s="156">
        <f>IF(ISNUMBER(VALUE(SUBSTITUTE(実質収支比率等に係る経年分析!I$49,"▲","-"))),ROUND(VALUE(SUBSTITUTE(実質収支比率等に係る経年分析!I$49,"▲","-")),2),NA())</f>
        <v>9.98</v>
      </c>
      <c r="F21" s="156">
        <f>IF(ISNUMBER(VALUE(SUBSTITUTE(実質収支比率等に係る経年分析!J$49,"▲","-"))),ROUND(VALUE(SUBSTITUTE(実質収支比率等に係る経年分析!J$49,"▲","-")),2),NA())</f>
        <v>4.8099999999999996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1.58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1.37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7.0000000000000007E-2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2">
      <c r="A30" s="157" t="str">
        <f>IF(連結実質赤字比率に係る赤字・黒字の構成分析!C$40="",NA(),連結実質赤字比率に係る赤字・黒字の構成分析!C$40)</f>
        <v>産業団地事業特別会計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1.1200000000000001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1.39</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2.19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1.68</v>
      </c>
    </row>
    <row r="33" spans="1:16" x14ac:dyDescent="0.2">
      <c r="A33" s="157" t="str">
        <f>IF(連結実質赤字比率に係る赤字・黒字の構成分析!C$37="",NA(),連結実質赤字比率に係る赤字・黒字の構成分析!C$37)</f>
        <v>住宅団地事業特別会計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3.19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2.1800000000000002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1.88</v>
      </c>
    </row>
    <row r="34" spans="1:16" x14ac:dyDescent="0.2">
      <c r="A34" s="157" t="str">
        <f>IF(連結実質赤字比率に係る赤字・黒字の構成分析!C$36="",NA(),連結実質赤字比率に係る赤字・黒字の構成分析!C$36)</f>
        <v>介護保険事業特別会計（介護保険事業勘定）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2.83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2.67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4.03</v>
      </c>
    </row>
    <row r="35" spans="1:16" x14ac:dyDescent="0.2">
      <c r="A35" s="157" t="str">
        <f>IF(連結実質赤字比率に係る赤字・黒字の構成分析!C$35="",NA(),連結実質赤字比率に係る赤字・黒字の構成分析!C$35)</f>
        <v>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10.11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9.99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14.55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20.260000000000002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13.66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533</v>
      </c>
      <c r="E42" s="158"/>
      <c r="F42" s="158"/>
      <c r="G42" s="158">
        <f>'実質公債費比率（分子）の構造'!L$52</f>
        <v>658</v>
      </c>
      <c r="H42" s="158"/>
      <c r="I42" s="158"/>
      <c r="J42" s="158">
        <f>'実質公債費比率（分子）の構造'!M$52</f>
        <v>929</v>
      </c>
      <c r="K42" s="158"/>
      <c r="L42" s="158"/>
      <c r="M42" s="158">
        <f>'実質公債費比率（分子）の構造'!N$52</f>
        <v>658</v>
      </c>
      <c r="N42" s="158"/>
      <c r="O42" s="158"/>
      <c r="P42" s="158">
        <f>'実質公債費比率（分子）の構造'!O$52</f>
        <v>604</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f>'実質公債費比率（分子）の構造'!M$50</f>
        <v>269</v>
      </c>
      <c r="I44" s="158"/>
      <c r="J44" s="158"/>
      <c r="K44" s="158">
        <f>'実質公債費比率（分子）の構造'!N$50</f>
        <v>86</v>
      </c>
      <c r="L44" s="158"/>
      <c r="M44" s="158"/>
      <c r="N44" s="158">
        <f>'実質公債費比率（分子）の構造'!O$50</f>
        <v>115</v>
      </c>
      <c r="O44" s="158"/>
      <c r="P44" s="158"/>
    </row>
    <row r="45" spans="1:16" x14ac:dyDescent="0.2">
      <c r="A45" s="158" t="s">
        <v>63</v>
      </c>
      <c r="B45" s="158">
        <f>'実質公債費比率（分子）の構造'!K$49</f>
        <v>102</v>
      </c>
      <c r="C45" s="158"/>
      <c r="D45" s="158"/>
      <c r="E45" s="158">
        <f>'実質公債費比率（分子）の構造'!L$49</f>
        <v>112</v>
      </c>
      <c r="F45" s="158"/>
      <c r="G45" s="158"/>
      <c r="H45" s="158">
        <f>'実質公債費比率（分子）の構造'!M$49</f>
        <v>86</v>
      </c>
      <c r="I45" s="158"/>
      <c r="J45" s="158"/>
      <c r="K45" s="158">
        <f>'実質公債費比率（分子）の構造'!N$49</f>
        <v>94</v>
      </c>
      <c r="L45" s="158"/>
      <c r="M45" s="158"/>
      <c r="N45" s="158">
        <f>'実質公債費比率（分子）の構造'!O$49</f>
        <v>92</v>
      </c>
      <c r="O45" s="158"/>
      <c r="P45" s="158"/>
    </row>
    <row r="46" spans="1:16" x14ac:dyDescent="0.2">
      <c r="A46" s="158" t="s">
        <v>64</v>
      </c>
      <c r="B46" s="158">
        <f>'実質公債費比率（分子）の構造'!K$48</f>
        <v>315</v>
      </c>
      <c r="C46" s="158"/>
      <c r="D46" s="158"/>
      <c r="E46" s="158">
        <f>'実質公債費比率（分子）の構造'!L$48</f>
        <v>320</v>
      </c>
      <c r="F46" s="158"/>
      <c r="G46" s="158"/>
      <c r="H46" s="158">
        <f>'実質公債費比率（分子）の構造'!M$48</f>
        <v>339</v>
      </c>
      <c r="I46" s="158"/>
      <c r="J46" s="158"/>
      <c r="K46" s="158">
        <f>'実質公債費比率（分子）の構造'!N$48</f>
        <v>337</v>
      </c>
      <c r="L46" s="158"/>
      <c r="M46" s="158"/>
      <c r="N46" s="158">
        <f>'実質公債費比率（分子）の構造'!O$48</f>
        <v>256</v>
      </c>
      <c r="O46" s="158"/>
      <c r="P46" s="158"/>
    </row>
    <row r="47" spans="1:16" x14ac:dyDescent="0.2">
      <c r="A47" s="158" t="s">
        <v>12</v>
      </c>
      <c r="B47" s="158">
        <f>'実質公債費比率（分子）の構造'!K$47</f>
        <v>0</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394</v>
      </c>
      <c r="C49" s="158"/>
      <c r="D49" s="158"/>
      <c r="E49" s="158">
        <f>'実質公債費比率（分子）の構造'!L$45</f>
        <v>524</v>
      </c>
      <c r="F49" s="158"/>
      <c r="G49" s="158"/>
      <c r="H49" s="158">
        <f>'実質公債費比率（分子）の構造'!M$45</f>
        <v>568</v>
      </c>
      <c r="I49" s="158"/>
      <c r="J49" s="158"/>
      <c r="K49" s="158">
        <f>'実質公債費比率（分子）の構造'!N$45</f>
        <v>647</v>
      </c>
      <c r="L49" s="158"/>
      <c r="M49" s="158"/>
      <c r="N49" s="158">
        <f>'実質公債費比率（分子）の構造'!O$45</f>
        <v>725</v>
      </c>
      <c r="O49" s="158"/>
      <c r="P49" s="158"/>
    </row>
    <row r="50" spans="1:16" x14ac:dyDescent="0.2">
      <c r="A50" s="158" t="s">
        <v>67</v>
      </c>
      <c r="B50" s="158" t="e">
        <f>NA()</f>
        <v>#N/A</v>
      </c>
      <c r="C50" s="158">
        <f>IF(ISNUMBER('実質公債費比率（分子）の構造'!K$53),'実質公債費比率（分子）の構造'!K$53,NA())</f>
        <v>278</v>
      </c>
      <c r="D50" s="158" t="e">
        <f>NA()</f>
        <v>#N/A</v>
      </c>
      <c r="E50" s="158" t="e">
        <f>NA()</f>
        <v>#N/A</v>
      </c>
      <c r="F50" s="158">
        <f>IF(ISNUMBER('実質公債費比率（分子）の構造'!L$53),'実質公債費比率（分子）の構造'!L$53,NA())</f>
        <v>298</v>
      </c>
      <c r="G50" s="158" t="e">
        <f>NA()</f>
        <v>#N/A</v>
      </c>
      <c r="H50" s="158" t="e">
        <f>NA()</f>
        <v>#N/A</v>
      </c>
      <c r="I50" s="158">
        <f>IF(ISNUMBER('実質公債費比率（分子）の構造'!M$53),'実質公債費比率（分子）の構造'!M$53,NA())</f>
        <v>333</v>
      </c>
      <c r="J50" s="158" t="e">
        <f>NA()</f>
        <v>#N/A</v>
      </c>
      <c r="K50" s="158" t="e">
        <f>NA()</f>
        <v>#N/A</v>
      </c>
      <c r="L50" s="158">
        <f>IF(ISNUMBER('実質公債費比率（分子）の構造'!N$53),'実質公債費比率（分子）の構造'!N$53,NA())</f>
        <v>506</v>
      </c>
      <c r="M50" s="158" t="e">
        <f>NA()</f>
        <v>#N/A</v>
      </c>
      <c r="N50" s="158" t="e">
        <f>NA()</f>
        <v>#N/A</v>
      </c>
      <c r="O50" s="158">
        <f>IF(ISNUMBER('実質公債費比率（分子）の構造'!O$53),'実質公債費比率（分子）の構造'!O$53,NA())</f>
        <v>584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5442</v>
      </c>
      <c r="E56" s="157"/>
      <c r="F56" s="157"/>
      <c r="G56" s="157">
        <f>'将来負担比率（分子）の構造'!J$52</f>
        <v>5817</v>
      </c>
      <c r="H56" s="157"/>
      <c r="I56" s="157"/>
      <c r="J56" s="157">
        <f>'将来負担比率（分子）の構造'!K$52</f>
        <v>5450</v>
      </c>
      <c r="K56" s="157"/>
      <c r="L56" s="157"/>
      <c r="M56" s="157">
        <f>'将来負担比率（分子）の構造'!L$52</f>
        <v>5317</v>
      </c>
      <c r="N56" s="157"/>
      <c r="O56" s="157"/>
      <c r="P56" s="157">
        <f>'将来負担比率（分子）の構造'!M$52</f>
        <v>5468</v>
      </c>
    </row>
    <row r="57" spans="1:16" x14ac:dyDescent="0.2">
      <c r="A57" s="157" t="s">
        <v>42</v>
      </c>
      <c r="B57" s="157"/>
      <c r="C57" s="157"/>
      <c r="D57" s="157">
        <f>'将来負担比率（分子）の構造'!I$51</f>
        <v>214</v>
      </c>
      <c r="E57" s="157"/>
      <c r="F57" s="157"/>
      <c r="G57" s="157">
        <f>'将来負担比率（分子）の構造'!J$51</f>
        <v>568</v>
      </c>
      <c r="H57" s="157"/>
      <c r="I57" s="157"/>
      <c r="J57" s="157">
        <f>'将来負担比率（分子）の構造'!K$51</f>
        <v>454</v>
      </c>
      <c r="K57" s="157"/>
      <c r="L57" s="157"/>
      <c r="M57" s="157">
        <f>'将来負担比率（分子）の構造'!L$51</f>
        <v>338</v>
      </c>
      <c r="N57" s="157"/>
      <c r="O57" s="157"/>
      <c r="P57" s="157">
        <f>'将来負担比率（分子）の構造'!M$51</f>
        <v>222</v>
      </c>
    </row>
    <row r="58" spans="1:16" x14ac:dyDescent="0.2">
      <c r="A58" s="157" t="s">
        <v>41</v>
      </c>
      <c r="B58" s="157"/>
      <c r="C58" s="157"/>
      <c r="D58" s="157">
        <f>'将来負担比率（分子）の構造'!I$50</f>
        <v>2999</v>
      </c>
      <c r="E58" s="157"/>
      <c r="F58" s="157"/>
      <c r="G58" s="157">
        <f>'将来負担比率（分子）の構造'!J$50</f>
        <v>3373</v>
      </c>
      <c r="H58" s="157"/>
      <c r="I58" s="157"/>
      <c r="J58" s="157">
        <f>'将来負担比率（分子）の構造'!K$50</f>
        <v>3913</v>
      </c>
      <c r="K58" s="157"/>
      <c r="L58" s="157"/>
      <c r="M58" s="157">
        <f>'将来負担比率（分子）の構造'!L$50</f>
        <v>3957</v>
      </c>
      <c r="N58" s="157"/>
      <c r="O58" s="157"/>
      <c r="P58" s="157">
        <f>'将来負担比率（分子）の構造'!M$50</f>
        <v>4767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4</v>
      </c>
      <c r="C61" s="157"/>
      <c r="D61" s="157"/>
      <c r="E61" s="157">
        <f>'将来負担比率（分子）の構造'!J$46</f>
        <v>4</v>
      </c>
      <c r="F61" s="157"/>
      <c r="G61" s="157"/>
      <c r="H61" s="157">
        <f>'将来負担比率（分子）の構造'!K$46</f>
        <v>3</v>
      </c>
      <c r="I61" s="157"/>
      <c r="J61" s="157"/>
      <c r="K61" s="157">
        <f>'将来負担比率（分子）の構造'!L$46</f>
        <v>2</v>
      </c>
      <c r="L61" s="157"/>
      <c r="M61" s="157"/>
      <c r="N61" s="157">
        <f>'将来負担比率（分子）の構造'!M$46</f>
        <v>1</v>
      </c>
      <c r="O61" s="157"/>
      <c r="P61" s="157"/>
    </row>
    <row r="62" spans="1:16" x14ac:dyDescent="0.2">
      <c r="A62" s="157" t="s">
        <v>35</v>
      </c>
      <c r="B62" s="157">
        <f>'将来負担比率（分子）の構造'!I$45</f>
        <v>1371</v>
      </c>
      <c r="C62" s="157"/>
      <c r="D62" s="157"/>
      <c r="E62" s="157">
        <f>'将来負担比率（分子）の構造'!J$45</f>
        <v>1325</v>
      </c>
      <c r="F62" s="157"/>
      <c r="G62" s="157"/>
      <c r="H62" s="157">
        <f>'将来負担比率（分子）の構造'!K$45</f>
        <v>1341</v>
      </c>
      <c r="I62" s="157"/>
      <c r="J62" s="157"/>
      <c r="K62" s="157">
        <f>'将来負担比率（分子）の構造'!L$45</f>
        <v>1295</v>
      </c>
      <c r="L62" s="157"/>
      <c r="M62" s="157"/>
      <c r="N62" s="157">
        <f>'将来負担比率（分子）の構造'!M$45</f>
        <v>1371</v>
      </c>
      <c r="O62" s="157"/>
      <c r="P62" s="157"/>
    </row>
    <row r="63" spans="1:16" x14ac:dyDescent="0.2">
      <c r="A63" s="157" t="s">
        <v>34</v>
      </c>
      <c r="B63" s="157">
        <f>'将来負担比率（分子）の構造'!I$44</f>
        <v>931</v>
      </c>
      <c r="C63" s="157"/>
      <c r="D63" s="157"/>
      <c r="E63" s="157">
        <f>'将来負担比率（分子）の構造'!J$44</f>
        <v>850</v>
      </c>
      <c r="F63" s="157"/>
      <c r="G63" s="157"/>
      <c r="H63" s="157">
        <f>'将来負担比率（分子）の構造'!K$44</f>
        <v>819</v>
      </c>
      <c r="I63" s="157"/>
      <c r="J63" s="157"/>
      <c r="K63" s="157">
        <f>'将来負担比率（分子）の構造'!L$44</f>
        <v>759</v>
      </c>
      <c r="L63" s="157"/>
      <c r="M63" s="157"/>
      <c r="N63" s="157">
        <f>'将来負担比率（分子）の構造'!M$44</f>
        <v>905</v>
      </c>
      <c r="O63" s="157"/>
      <c r="P63" s="157"/>
    </row>
    <row r="64" spans="1:16" x14ac:dyDescent="0.2">
      <c r="A64" s="157" t="s">
        <v>33</v>
      </c>
      <c r="B64" s="157">
        <f>'将来負担比率（分子）の構造'!I$43</f>
        <v>3435</v>
      </c>
      <c r="C64" s="157"/>
      <c r="D64" s="157"/>
      <c r="E64" s="157">
        <f>'将来負担比率（分子）の構造'!J$43</f>
        <v>3153</v>
      </c>
      <c r="F64" s="157"/>
      <c r="G64" s="157"/>
      <c r="H64" s="157">
        <f>'将来負担比率（分子）の構造'!K$43</f>
        <v>2898</v>
      </c>
      <c r="I64" s="157"/>
      <c r="J64" s="157"/>
      <c r="K64" s="157">
        <f>'将来負担比率（分子）の構造'!L$43</f>
        <v>2741</v>
      </c>
      <c r="L64" s="157"/>
      <c r="M64" s="157"/>
      <c r="N64" s="157">
        <f>'将来負担比率（分子）の構造'!M$43</f>
        <v>2678</v>
      </c>
      <c r="O64" s="157"/>
      <c r="P64" s="157"/>
    </row>
    <row r="65" spans="1:16" x14ac:dyDescent="0.2">
      <c r="A65" s="157" t="s">
        <v>32</v>
      </c>
      <c r="B65" s="157" t="str">
        <f>'将来負担比率（分子）の構造'!I$42</f>
        <v>-</v>
      </c>
      <c r="C65" s="157"/>
      <c r="D65" s="157"/>
      <c r="E65" s="157" t="str">
        <f>'将来負担比率（分子）の構造'!J$42</f>
        <v>-</v>
      </c>
      <c r="F65" s="157"/>
      <c r="G65" s="157"/>
      <c r="H65" s="157">
        <f>'将来負担比率（分子）の構造'!K$42</f>
        <v>1010</v>
      </c>
      <c r="I65" s="157"/>
      <c r="J65" s="157"/>
      <c r="K65" s="157">
        <f>'将来負担比率（分子）の構造'!L$42</f>
        <v>924</v>
      </c>
      <c r="L65" s="157"/>
      <c r="M65" s="157"/>
      <c r="N65" s="157">
        <f>'将来負担比率（分子）の構造'!M$42</f>
        <v>806</v>
      </c>
      <c r="O65" s="157"/>
      <c r="P65" s="157"/>
    </row>
    <row r="66" spans="1:16" x14ac:dyDescent="0.2">
      <c r="A66" s="157" t="s">
        <v>31</v>
      </c>
      <c r="B66" s="157">
        <f>'将来負担比率（分子）の構造'!I$41</f>
        <v>6132</v>
      </c>
      <c r="C66" s="157"/>
      <c r="D66" s="157"/>
      <c r="E66" s="157">
        <f>'将来負担比率（分子）の構造'!J$41</f>
        <v>7099</v>
      </c>
      <c r="F66" s="157"/>
      <c r="G66" s="157"/>
      <c r="H66" s="157">
        <f>'将来負担比率（分子）の構造'!K$41</f>
        <v>6694</v>
      </c>
      <c r="I66" s="157"/>
      <c r="J66" s="157"/>
      <c r="K66" s="157">
        <f>'将来負担比率（分子）の構造'!L$41</f>
        <v>6459</v>
      </c>
      <c r="L66" s="157"/>
      <c r="M66" s="157"/>
      <c r="N66" s="157">
        <f>'将来負担比率（分子）の構造'!M$41</f>
        <v>6278</v>
      </c>
      <c r="O66" s="157"/>
      <c r="P66" s="157"/>
    </row>
    <row r="67" spans="1:16" x14ac:dyDescent="0.2">
      <c r="A67" s="157" t="s">
        <v>71</v>
      </c>
      <c r="B67" s="157" t="e">
        <f>NA()</f>
        <v>#N/A</v>
      </c>
      <c r="C67" s="157">
        <f>IF(ISNUMBER('将来負担比率（分子）の構造'!I$53), IF('将来負担比率（分子）の構造'!I$53 &lt; 0, 0, '将来負担比率（分子）の構造'!I$53), NA())</f>
        <v>3218</v>
      </c>
      <c r="D67" s="157" t="e">
        <f>NA()</f>
        <v>#N/A</v>
      </c>
      <c r="E67" s="157" t="e">
        <f>NA()</f>
        <v>#N/A</v>
      </c>
      <c r="F67" s="157">
        <f>IF(ISNUMBER('将来負担比率（分子）の構造'!J$53), IF('将来負担比率（分子）の構造'!J$53 &lt; 0, 0, '将来負担比率（分子）の構造'!J$53), NA())</f>
        <v>2672</v>
      </c>
      <c r="G67" s="157" t="e">
        <f>NA()</f>
        <v>#N/A</v>
      </c>
      <c r="H67" s="157" t="e">
        <f>NA()</f>
        <v>#N/A</v>
      </c>
      <c r="I67" s="157">
        <f>IF(ISNUMBER('将来負担比率（分子）の構造'!K$53), IF('将来負担比率（分子）の構造'!K$53 &lt; 0, 0, '将来負担比率（分子）の構造'!K$53), NA())</f>
        <v>2947</v>
      </c>
      <c r="J67" s="157" t="e">
        <f>NA()</f>
        <v>#N/A</v>
      </c>
      <c r="K67" s="157" t="e">
        <f>NA()</f>
        <v>#N/A</v>
      </c>
      <c r="L67" s="157">
        <f>IF(ISNUMBER('将来負担比率（分子）の構造'!L$53), IF('将来負担比率（分子）の構造'!L$53 &lt; 0, 0, '将来負担比率（分子）の構造'!L$53), NA())</f>
        <v>2567</v>
      </c>
      <c r="M67" s="157" t="e">
        <f>NA()</f>
        <v>#N/A</v>
      </c>
      <c r="N67" s="157" t="e">
        <f>NA()</f>
        <v>#N/A</v>
      </c>
      <c r="O67" s="157">
        <f>IF(ISNUMBER('将来負担比率（分子）の構造'!M$53), IF('将来負担比率（分子）の構造'!M$53 &lt; 0, 0, '将来負担比率（分子）の構造'!M$53), NA())</f>
        <v>1583</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1629</v>
      </c>
      <c r="C72" s="161">
        <f>基金残高に係る経年分析!G55</f>
        <v>1849</v>
      </c>
      <c r="D72" s="161">
        <f>基金残高に係る経年分析!H55</f>
        <v>2223</v>
      </c>
    </row>
    <row r="73" spans="1:16" x14ac:dyDescent="0.2">
      <c r="A73" s="160" t="s">
        <v>74</v>
      </c>
      <c r="B73" s="161">
        <f>基金残高に係る経年分析!F56</f>
        <v>72</v>
      </c>
      <c r="C73" s="161">
        <f>基金残高に係る経年分析!G56</f>
        <v>72</v>
      </c>
      <c r="D73" s="161">
        <f>基金残高に係る経年分析!H56</f>
        <v>72</v>
      </c>
    </row>
    <row r="74" spans="1:16" x14ac:dyDescent="0.2">
      <c r="A74" s="160" t="s">
        <v>75</v>
      </c>
      <c r="B74" s="161">
        <f>基金残高に係る経年分析!F57</f>
        <v>3380</v>
      </c>
      <c r="C74" s="161">
        <f>基金残高に係る経年分析!G57</f>
        <v>3498</v>
      </c>
      <c r="D74" s="161">
        <f>基金残高に係る経年分析!H57</f>
        <v>4061</v>
      </c>
    </row>
  </sheetData>
  <sheetProtection algorithmName="SHA-512" hashValue="tQ9VC5pCY9e5Vgkps4Y2JjuJWchwHoYTvHAKAnyUmTb02MiyzsaRl/8C+OdsQAQsvSCYIp/AWEthBfdyiAo11g==" saltValue="AhNS7hCi5Y8ENKis90dC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5396134</v>
      </c>
      <c r="S5" s="600"/>
      <c r="T5" s="600"/>
      <c r="U5" s="600"/>
      <c r="V5" s="600"/>
      <c r="W5" s="600"/>
      <c r="X5" s="600"/>
      <c r="Y5" s="601"/>
      <c r="Z5" s="602">
        <v>43.2</v>
      </c>
      <c r="AA5" s="602"/>
      <c r="AB5" s="602"/>
      <c r="AC5" s="602"/>
      <c r="AD5" s="603">
        <v>5396134</v>
      </c>
      <c r="AE5" s="603"/>
      <c r="AF5" s="603"/>
      <c r="AG5" s="603"/>
      <c r="AH5" s="603"/>
      <c r="AI5" s="603"/>
      <c r="AJ5" s="603"/>
      <c r="AK5" s="603"/>
      <c r="AL5" s="604">
        <v>92.3</v>
      </c>
      <c r="AM5" s="605"/>
      <c r="AN5" s="605"/>
      <c r="AO5" s="606"/>
      <c r="AP5" s="596" t="s">
        <v>216</v>
      </c>
      <c r="AQ5" s="597"/>
      <c r="AR5" s="597"/>
      <c r="AS5" s="597"/>
      <c r="AT5" s="597"/>
      <c r="AU5" s="597"/>
      <c r="AV5" s="597"/>
      <c r="AW5" s="597"/>
      <c r="AX5" s="597"/>
      <c r="AY5" s="597"/>
      <c r="AZ5" s="597"/>
      <c r="BA5" s="597"/>
      <c r="BB5" s="597"/>
      <c r="BC5" s="597"/>
      <c r="BD5" s="597"/>
      <c r="BE5" s="597"/>
      <c r="BF5" s="598"/>
      <c r="BG5" s="610">
        <v>5391820</v>
      </c>
      <c r="BH5" s="611"/>
      <c r="BI5" s="611"/>
      <c r="BJ5" s="611"/>
      <c r="BK5" s="611"/>
      <c r="BL5" s="611"/>
      <c r="BM5" s="611"/>
      <c r="BN5" s="612"/>
      <c r="BO5" s="613">
        <v>99.9</v>
      </c>
      <c r="BP5" s="613"/>
      <c r="BQ5" s="613"/>
      <c r="BR5" s="613"/>
      <c r="BS5" s="614">
        <v>454129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64666</v>
      </c>
      <c r="S6" s="611"/>
      <c r="T6" s="611"/>
      <c r="U6" s="611"/>
      <c r="V6" s="611"/>
      <c r="W6" s="611"/>
      <c r="X6" s="611"/>
      <c r="Y6" s="612"/>
      <c r="Z6" s="613">
        <v>0.5</v>
      </c>
      <c r="AA6" s="613"/>
      <c r="AB6" s="613"/>
      <c r="AC6" s="613"/>
      <c r="AD6" s="614">
        <v>64666</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5391820</v>
      </c>
      <c r="BH6" s="611"/>
      <c r="BI6" s="611"/>
      <c r="BJ6" s="611"/>
      <c r="BK6" s="611"/>
      <c r="BL6" s="611"/>
      <c r="BM6" s="611"/>
      <c r="BN6" s="612"/>
      <c r="BO6" s="613">
        <v>99.9</v>
      </c>
      <c r="BP6" s="613"/>
      <c r="BQ6" s="613"/>
      <c r="BR6" s="613"/>
      <c r="BS6" s="614">
        <v>454129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102964</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102844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528</v>
      </c>
      <c r="S7" s="611"/>
      <c r="T7" s="611"/>
      <c r="U7" s="611"/>
      <c r="V7" s="611"/>
      <c r="W7" s="611"/>
      <c r="X7" s="611"/>
      <c r="Y7" s="612"/>
      <c r="Z7" s="613">
        <v>0</v>
      </c>
      <c r="AA7" s="613"/>
      <c r="AB7" s="613"/>
      <c r="AC7" s="613"/>
      <c r="AD7" s="614">
        <v>528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1033477</v>
      </c>
      <c r="BH7" s="611"/>
      <c r="BI7" s="611"/>
      <c r="BJ7" s="611"/>
      <c r="BK7" s="611"/>
      <c r="BL7" s="611"/>
      <c r="BM7" s="611"/>
      <c r="BN7" s="612"/>
      <c r="BO7" s="613">
        <v>19.2</v>
      </c>
      <c r="BP7" s="613"/>
      <c r="BQ7" s="613"/>
      <c r="BR7" s="613"/>
      <c r="BS7" s="614">
        <v>169682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3931745</v>
      </c>
      <c r="CS7" s="611"/>
      <c r="CT7" s="611"/>
      <c r="CU7" s="611"/>
      <c r="CV7" s="611"/>
      <c r="CW7" s="611"/>
      <c r="CX7" s="611"/>
      <c r="CY7" s="612"/>
      <c r="CZ7" s="613">
        <v>33.4</v>
      </c>
      <c r="DA7" s="613"/>
      <c r="DB7" s="613"/>
      <c r="DC7" s="613"/>
      <c r="DD7" s="619">
        <v>769632</v>
      </c>
      <c r="DE7" s="611"/>
      <c r="DF7" s="611"/>
      <c r="DG7" s="611"/>
      <c r="DH7" s="611"/>
      <c r="DI7" s="611"/>
      <c r="DJ7" s="611"/>
      <c r="DK7" s="611"/>
      <c r="DL7" s="611"/>
      <c r="DM7" s="611"/>
      <c r="DN7" s="611"/>
      <c r="DO7" s="611"/>
      <c r="DP7" s="612"/>
      <c r="DQ7" s="619">
        <v>3028639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11184</v>
      </c>
      <c r="S8" s="611"/>
      <c r="T8" s="611"/>
      <c r="U8" s="611"/>
      <c r="V8" s="611"/>
      <c r="W8" s="611"/>
      <c r="X8" s="611"/>
      <c r="Y8" s="612"/>
      <c r="Z8" s="613">
        <v>0.1</v>
      </c>
      <c r="AA8" s="613"/>
      <c r="AB8" s="613"/>
      <c r="AC8" s="613"/>
      <c r="AD8" s="614">
        <v>11184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14266</v>
      </c>
      <c r="BH8" s="611"/>
      <c r="BI8" s="611"/>
      <c r="BJ8" s="611"/>
      <c r="BK8" s="611"/>
      <c r="BL8" s="611"/>
      <c r="BM8" s="611"/>
      <c r="BN8" s="612"/>
      <c r="BO8" s="613">
        <v>0.3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1753220</v>
      </c>
      <c r="CS8" s="611"/>
      <c r="CT8" s="611"/>
      <c r="CU8" s="611"/>
      <c r="CV8" s="611"/>
      <c r="CW8" s="611"/>
      <c r="CX8" s="611"/>
      <c r="CY8" s="612"/>
      <c r="CZ8" s="613">
        <v>14.9</v>
      </c>
      <c r="DA8" s="613"/>
      <c r="DB8" s="613"/>
      <c r="DC8" s="613"/>
      <c r="DD8" s="619">
        <v>48783</v>
      </c>
      <c r="DE8" s="611"/>
      <c r="DF8" s="611"/>
      <c r="DG8" s="611"/>
      <c r="DH8" s="611"/>
      <c r="DI8" s="611"/>
      <c r="DJ8" s="611"/>
      <c r="DK8" s="611"/>
      <c r="DL8" s="611"/>
      <c r="DM8" s="611"/>
      <c r="DN8" s="611"/>
      <c r="DO8" s="611"/>
      <c r="DP8" s="612"/>
      <c r="DQ8" s="619">
        <v>1102938</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14868</v>
      </c>
      <c r="S9" s="611"/>
      <c r="T9" s="611"/>
      <c r="U9" s="611"/>
      <c r="V9" s="611"/>
      <c r="W9" s="611"/>
      <c r="X9" s="611"/>
      <c r="Y9" s="612"/>
      <c r="Z9" s="613">
        <v>0.1</v>
      </c>
      <c r="AA9" s="613"/>
      <c r="AB9" s="613"/>
      <c r="AC9" s="613"/>
      <c r="AD9" s="614">
        <v>14868</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405939</v>
      </c>
      <c r="BH9" s="611"/>
      <c r="BI9" s="611"/>
      <c r="BJ9" s="611"/>
      <c r="BK9" s="611"/>
      <c r="BL9" s="611"/>
      <c r="BM9" s="611"/>
      <c r="BN9" s="612"/>
      <c r="BO9" s="613">
        <v>7.5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1457294</v>
      </c>
      <c r="CS9" s="611"/>
      <c r="CT9" s="611"/>
      <c r="CU9" s="611"/>
      <c r="CV9" s="611"/>
      <c r="CW9" s="611"/>
      <c r="CX9" s="611"/>
      <c r="CY9" s="612"/>
      <c r="CZ9" s="613">
        <v>12.4</v>
      </c>
      <c r="DA9" s="613"/>
      <c r="DB9" s="613"/>
      <c r="DC9" s="613"/>
      <c r="DD9" s="619">
        <v>594160</v>
      </c>
      <c r="DE9" s="611"/>
      <c r="DF9" s="611"/>
      <c r="DG9" s="611"/>
      <c r="DH9" s="611"/>
      <c r="DI9" s="611"/>
      <c r="DJ9" s="611"/>
      <c r="DK9" s="611"/>
      <c r="DL9" s="611"/>
      <c r="DM9" s="611"/>
      <c r="DN9" s="611"/>
      <c r="DO9" s="611"/>
      <c r="DP9" s="612"/>
      <c r="DQ9" s="619">
        <v>799040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46650</v>
      </c>
      <c r="BH10" s="611"/>
      <c r="BI10" s="611"/>
      <c r="BJ10" s="611"/>
      <c r="BK10" s="611"/>
      <c r="BL10" s="611"/>
      <c r="BM10" s="611"/>
      <c r="BN10" s="612"/>
      <c r="BO10" s="613">
        <v>0.9</v>
      </c>
      <c r="BP10" s="613"/>
      <c r="BQ10" s="613"/>
      <c r="BR10" s="613"/>
      <c r="BS10" s="614">
        <v>7776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35340</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10340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259083</v>
      </c>
      <c r="S11" s="611"/>
      <c r="T11" s="611"/>
      <c r="U11" s="611"/>
      <c r="V11" s="611"/>
      <c r="W11" s="611"/>
      <c r="X11" s="611"/>
      <c r="Y11" s="612"/>
      <c r="Z11" s="615">
        <v>2.1</v>
      </c>
      <c r="AA11" s="616"/>
      <c r="AB11" s="616"/>
      <c r="AC11" s="622"/>
      <c r="AD11" s="619">
        <v>259083</v>
      </c>
      <c r="AE11" s="611"/>
      <c r="AF11" s="611"/>
      <c r="AG11" s="611"/>
      <c r="AH11" s="611"/>
      <c r="AI11" s="611"/>
      <c r="AJ11" s="611"/>
      <c r="AK11" s="612"/>
      <c r="AL11" s="615">
        <v>4.4000000000000004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566622</v>
      </c>
      <c r="BH11" s="611"/>
      <c r="BI11" s="611"/>
      <c r="BJ11" s="611"/>
      <c r="BK11" s="611"/>
      <c r="BL11" s="611"/>
      <c r="BM11" s="611"/>
      <c r="BN11" s="612"/>
      <c r="BO11" s="613">
        <v>10.5</v>
      </c>
      <c r="BP11" s="613"/>
      <c r="BQ11" s="613"/>
      <c r="BR11" s="613"/>
      <c r="BS11" s="614">
        <v>161906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628749</v>
      </c>
      <c r="CS11" s="611"/>
      <c r="CT11" s="611"/>
      <c r="CU11" s="611"/>
      <c r="CV11" s="611"/>
      <c r="CW11" s="611"/>
      <c r="CX11" s="611"/>
      <c r="CY11" s="612"/>
      <c r="CZ11" s="613">
        <v>5.3</v>
      </c>
      <c r="DA11" s="613"/>
      <c r="DB11" s="613"/>
      <c r="DC11" s="613"/>
      <c r="DD11" s="619">
        <v>202282</v>
      </c>
      <c r="DE11" s="611"/>
      <c r="DF11" s="611"/>
      <c r="DG11" s="611"/>
      <c r="DH11" s="611"/>
      <c r="DI11" s="611"/>
      <c r="DJ11" s="611"/>
      <c r="DK11" s="611"/>
      <c r="DL11" s="611"/>
      <c r="DM11" s="611"/>
      <c r="DN11" s="611"/>
      <c r="DO11" s="611"/>
      <c r="DP11" s="612"/>
      <c r="DQ11" s="619">
        <v>411280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4248403</v>
      </c>
      <c r="BH12" s="611"/>
      <c r="BI12" s="611"/>
      <c r="BJ12" s="611"/>
      <c r="BK12" s="611"/>
      <c r="BL12" s="611"/>
      <c r="BM12" s="611"/>
      <c r="BN12" s="612"/>
      <c r="BO12" s="613">
        <v>78.7</v>
      </c>
      <c r="BP12" s="613"/>
      <c r="BQ12" s="613"/>
      <c r="BR12" s="613"/>
      <c r="BS12" s="614">
        <v>284447</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408320</v>
      </c>
      <c r="CS12" s="611"/>
      <c r="CT12" s="611"/>
      <c r="CU12" s="611"/>
      <c r="CV12" s="611"/>
      <c r="CW12" s="611"/>
      <c r="CX12" s="611"/>
      <c r="CY12" s="612"/>
      <c r="CZ12" s="613">
        <v>3.5</v>
      </c>
      <c r="DA12" s="613"/>
      <c r="DB12" s="613"/>
      <c r="DC12" s="613"/>
      <c r="DD12" s="619">
        <v>81941</v>
      </c>
      <c r="DE12" s="611"/>
      <c r="DF12" s="611"/>
      <c r="DG12" s="611"/>
      <c r="DH12" s="611"/>
      <c r="DI12" s="611"/>
      <c r="DJ12" s="611"/>
      <c r="DK12" s="611"/>
      <c r="DL12" s="611"/>
      <c r="DM12" s="611"/>
      <c r="DN12" s="611"/>
      <c r="DO12" s="611"/>
      <c r="DP12" s="612"/>
      <c r="DQ12" s="619">
        <v>296646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4247716</v>
      </c>
      <c r="BH13" s="611"/>
      <c r="BI13" s="611"/>
      <c r="BJ13" s="611"/>
      <c r="BK13" s="611"/>
      <c r="BL13" s="611"/>
      <c r="BM13" s="611"/>
      <c r="BN13" s="612"/>
      <c r="BO13" s="613">
        <v>78.7</v>
      </c>
      <c r="BP13" s="613"/>
      <c r="BQ13" s="613"/>
      <c r="BR13" s="613"/>
      <c r="BS13" s="614">
        <v>284447</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1176146</v>
      </c>
      <c r="CS13" s="611"/>
      <c r="CT13" s="611"/>
      <c r="CU13" s="611"/>
      <c r="CV13" s="611"/>
      <c r="CW13" s="611"/>
      <c r="CX13" s="611"/>
      <c r="CY13" s="612"/>
      <c r="CZ13" s="613">
        <v>10</v>
      </c>
      <c r="DA13" s="613"/>
      <c r="DB13" s="613"/>
      <c r="DC13" s="613"/>
      <c r="DD13" s="619">
        <v>498865</v>
      </c>
      <c r="DE13" s="611"/>
      <c r="DF13" s="611"/>
      <c r="DG13" s="611"/>
      <c r="DH13" s="611"/>
      <c r="DI13" s="611"/>
      <c r="DJ13" s="611"/>
      <c r="DK13" s="611"/>
      <c r="DL13" s="611"/>
      <c r="DM13" s="611"/>
      <c r="DN13" s="611"/>
      <c r="DO13" s="611"/>
      <c r="DP13" s="612"/>
      <c r="DQ13" s="619">
        <v>922483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41846</v>
      </c>
      <c r="BH14" s="611"/>
      <c r="BI14" s="611"/>
      <c r="BJ14" s="611"/>
      <c r="BK14" s="611"/>
      <c r="BL14" s="611"/>
      <c r="BM14" s="611"/>
      <c r="BN14" s="612"/>
      <c r="BO14" s="613">
        <v>0.8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444036</v>
      </c>
      <c r="CS14" s="611"/>
      <c r="CT14" s="611"/>
      <c r="CU14" s="611"/>
      <c r="CV14" s="611"/>
      <c r="CW14" s="611"/>
      <c r="CX14" s="611"/>
      <c r="CY14" s="612"/>
      <c r="CZ14" s="613">
        <v>3.8</v>
      </c>
      <c r="DA14" s="613"/>
      <c r="DB14" s="613"/>
      <c r="DC14" s="613"/>
      <c r="DD14" s="619">
        <v>40099</v>
      </c>
      <c r="DE14" s="611"/>
      <c r="DF14" s="611"/>
      <c r="DG14" s="611"/>
      <c r="DH14" s="611"/>
      <c r="DI14" s="611"/>
      <c r="DJ14" s="611"/>
      <c r="DK14" s="611"/>
      <c r="DL14" s="611"/>
      <c r="DM14" s="611"/>
      <c r="DN14" s="611"/>
      <c r="DO14" s="611"/>
      <c r="DP14" s="612"/>
      <c r="DQ14" s="619">
        <v>368018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8751</v>
      </c>
      <c r="S15" s="611"/>
      <c r="T15" s="611"/>
      <c r="U15" s="611"/>
      <c r="V15" s="611"/>
      <c r="W15" s="611"/>
      <c r="X15" s="611"/>
      <c r="Y15" s="612"/>
      <c r="Z15" s="613">
        <v>0.1</v>
      </c>
      <c r="AA15" s="613"/>
      <c r="AB15" s="613"/>
      <c r="AC15" s="613"/>
      <c r="AD15" s="614">
        <v>8751</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68094</v>
      </c>
      <c r="BH15" s="611"/>
      <c r="BI15" s="611"/>
      <c r="BJ15" s="611"/>
      <c r="BK15" s="611"/>
      <c r="BL15" s="611"/>
      <c r="BM15" s="611"/>
      <c r="BN15" s="612"/>
      <c r="BO15" s="613">
        <v>1.3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1117963</v>
      </c>
      <c r="CS15" s="611"/>
      <c r="CT15" s="611"/>
      <c r="CU15" s="611"/>
      <c r="CV15" s="611"/>
      <c r="CW15" s="611"/>
      <c r="CX15" s="611"/>
      <c r="CY15" s="612"/>
      <c r="CZ15" s="613">
        <v>9.5</v>
      </c>
      <c r="DA15" s="613"/>
      <c r="DB15" s="613"/>
      <c r="DC15" s="613"/>
      <c r="DD15" s="619">
        <v>209043</v>
      </c>
      <c r="DE15" s="611"/>
      <c r="DF15" s="611"/>
      <c r="DG15" s="611"/>
      <c r="DH15" s="611"/>
      <c r="DI15" s="611"/>
      <c r="DJ15" s="611"/>
      <c r="DK15" s="611"/>
      <c r="DL15" s="611"/>
      <c r="DM15" s="611"/>
      <c r="DN15" s="611"/>
      <c r="DO15" s="611"/>
      <c r="DP15" s="612"/>
      <c r="DQ15" s="619">
        <v>925779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40586</v>
      </c>
      <c r="S16" s="611"/>
      <c r="T16" s="611"/>
      <c r="U16" s="611"/>
      <c r="V16" s="611"/>
      <c r="W16" s="611"/>
      <c r="X16" s="611"/>
      <c r="Y16" s="612"/>
      <c r="Z16" s="613">
        <v>0.3</v>
      </c>
      <c r="AA16" s="613"/>
      <c r="AB16" s="613"/>
      <c r="AC16" s="613"/>
      <c r="AD16" s="614">
        <v>40586</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47556</v>
      </c>
      <c r="S17" s="611"/>
      <c r="T17" s="611"/>
      <c r="U17" s="611"/>
      <c r="V17" s="611"/>
      <c r="W17" s="611"/>
      <c r="X17" s="611"/>
      <c r="Y17" s="612"/>
      <c r="Z17" s="613">
        <v>0.4</v>
      </c>
      <c r="AA17" s="613"/>
      <c r="AB17" s="613"/>
      <c r="AC17" s="613"/>
      <c r="AD17" s="614">
        <v>47556</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725184</v>
      </c>
      <c r="CS17" s="611"/>
      <c r="CT17" s="611"/>
      <c r="CU17" s="611"/>
      <c r="CV17" s="611"/>
      <c r="CW17" s="611"/>
      <c r="CX17" s="611"/>
      <c r="CY17" s="612"/>
      <c r="CZ17" s="613">
        <v>6.2</v>
      </c>
      <c r="DA17" s="613"/>
      <c r="DB17" s="613"/>
      <c r="DC17" s="613"/>
      <c r="DD17" s="619" t="s">
        <v>122</v>
      </c>
      <c r="DE17" s="611"/>
      <c r="DF17" s="611"/>
      <c r="DG17" s="611"/>
      <c r="DH17" s="611"/>
      <c r="DI17" s="611"/>
      <c r="DJ17" s="611"/>
      <c r="DK17" s="611"/>
      <c r="DL17" s="611"/>
      <c r="DM17" s="611"/>
      <c r="DN17" s="611"/>
      <c r="DO17" s="611"/>
      <c r="DP17" s="612"/>
      <c r="DQ17" s="619">
        <v>614290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8084</v>
      </c>
      <c r="S18" s="611"/>
      <c r="T18" s="611"/>
      <c r="U18" s="611"/>
      <c r="V18" s="611"/>
      <c r="W18" s="611"/>
      <c r="X18" s="611"/>
      <c r="Y18" s="612"/>
      <c r="Z18" s="613">
        <v>0.1</v>
      </c>
      <c r="AA18" s="613"/>
      <c r="AB18" s="613"/>
      <c r="AC18" s="613"/>
      <c r="AD18" s="614">
        <v>8084</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39298</v>
      </c>
      <c r="S19" s="611"/>
      <c r="T19" s="611"/>
      <c r="U19" s="611"/>
      <c r="V19" s="611"/>
      <c r="W19" s="611"/>
      <c r="X19" s="611"/>
      <c r="Y19" s="612"/>
      <c r="Z19" s="613">
        <v>0.3</v>
      </c>
      <c r="AA19" s="613"/>
      <c r="AB19" s="613"/>
      <c r="AC19" s="613"/>
      <c r="AD19" s="614">
        <v>39298</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4314</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174</v>
      </c>
      <c r="S20" s="611"/>
      <c r="T20" s="611"/>
      <c r="U20" s="611"/>
      <c r="V20" s="611"/>
      <c r="W20" s="611"/>
      <c r="X20" s="611"/>
      <c r="Y20" s="612"/>
      <c r="Z20" s="613">
        <v>0</v>
      </c>
      <c r="AA20" s="613"/>
      <c r="AB20" s="613"/>
      <c r="AC20" s="613"/>
      <c r="AD20" s="614">
        <v>174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4314</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11780961</v>
      </c>
      <c r="CS20" s="611"/>
      <c r="CT20" s="611"/>
      <c r="CU20" s="611"/>
      <c r="CV20" s="611"/>
      <c r="CW20" s="611"/>
      <c r="CX20" s="611"/>
      <c r="CY20" s="612"/>
      <c r="CZ20" s="613">
        <v>100</v>
      </c>
      <c r="DA20" s="613"/>
      <c r="DB20" s="613"/>
      <c r="DC20" s="613"/>
      <c r="DD20" s="619">
        <v>2444805</v>
      </c>
      <c r="DE20" s="611"/>
      <c r="DF20" s="611"/>
      <c r="DG20" s="611"/>
      <c r="DH20" s="611"/>
      <c r="DI20" s="611"/>
      <c r="DJ20" s="611"/>
      <c r="DK20" s="611"/>
      <c r="DL20" s="611"/>
      <c r="DM20" s="611"/>
      <c r="DN20" s="611"/>
      <c r="DO20" s="611"/>
      <c r="DP20" s="612"/>
      <c r="DQ20" s="619">
        <v>8582297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47072</v>
      </c>
      <c r="S21" s="611"/>
      <c r="T21" s="611"/>
      <c r="U21" s="611"/>
      <c r="V21" s="611"/>
      <c r="W21" s="611"/>
      <c r="X21" s="611"/>
      <c r="Y21" s="612"/>
      <c r="Z21" s="613">
        <v>0.4</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4314</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47072</v>
      </c>
      <c r="S23" s="611"/>
      <c r="T23" s="611"/>
      <c r="U23" s="611"/>
      <c r="V23" s="611"/>
      <c r="W23" s="611"/>
      <c r="X23" s="611"/>
      <c r="Y23" s="612"/>
      <c r="Z23" s="613">
        <v>0.4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3077678</v>
      </c>
      <c r="CS24" s="600"/>
      <c r="CT24" s="600"/>
      <c r="CU24" s="600"/>
      <c r="CV24" s="600"/>
      <c r="CW24" s="600"/>
      <c r="CX24" s="600"/>
      <c r="CY24" s="601"/>
      <c r="CZ24" s="604">
        <v>26.1</v>
      </c>
      <c r="DA24" s="605"/>
      <c r="DB24" s="605"/>
      <c r="DC24" s="621"/>
      <c r="DD24" s="645">
        <v>2334036</v>
      </c>
      <c r="DE24" s="600"/>
      <c r="DF24" s="600"/>
      <c r="DG24" s="600"/>
      <c r="DH24" s="600"/>
      <c r="DI24" s="600"/>
      <c r="DJ24" s="600"/>
      <c r="DK24" s="601"/>
      <c r="DL24" s="645">
        <v>2018492</v>
      </c>
      <c r="DM24" s="600"/>
      <c r="DN24" s="600"/>
      <c r="DO24" s="600"/>
      <c r="DP24" s="600"/>
      <c r="DQ24" s="600"/>
      <c r="DR24" s="600"/>
      <c r="DS24" s="600"/>
      <c r="DT24" s="600"/>
      <c r="DU24" s="600"/>
      <c r="DV24" s="601"/>
      <c r="DW24" s="604">
        <v>34.5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5890428</v>
      </c>
      <c r="S25" s="611"/>
      <c r="T25" s="611"/>
      <c r="U25" s="611"/>
      <c r="V25" s="611"/>
      <c r="W25" s="611"/>
      <c r="X25" s="611"/>
      <c r="Y25" s="612"/>
      <c r="Z25" s="613">
        <v>47.2</v>
      </c>
      <c r="AA25" s="613"/>
      <c r="AB25" s="613"/>
      <c r="AC25" s="613"/>
      <c r="AD25" s="614">
        <v>5843356</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1676947</v>
      </c>
      <c r="CS25" s="642"/>
      <c r="CT25" s="642"/>
      <c r="CU25" s="642"/>
      <c r="CV25" s="642"/>
      <c r="CW25" s="642"/>
      <c r="CX25" s="642"/>
      <c r="CY25" s="643"/>
      <c r="CZ25" s="615">
        <v>14.2</v>
      </c>
      <c r="DA25" s="640"/>
      <c r="DB25" s="640"/>
      <c r="DC25" s="644"/>
      <c r="DD25" s="619">
        <v>1521057</v>
      </c>
      <c r="DE25" s="642"/>
      <c r="DF25" s="642"/>
      <c r="DG25" s="642"/>
      <c r="DH25" s="642"/>
      <c r="DI25" s="642"/>
      <c r="DJ25" s="642"/>
      <c r="DK25" s="643"/>
      <c r="DL25" s="619">
        <v>1207460</v>
      </c>
      <c r="DM25" s="642"/>
      <c r="DN25" s="642"/>
      <c r="DO25" s="642"/>
      <c r="DP25" s="642"/>
      <c r="DQ25" s="642"/>
      <c r="DR25" s="642"/>
      <c r="DS25" s="642"/>
      <c r="DT25" s="642"/>
      <c r="DU25" s="642"/>
      <c r="DV25" s="643"/>
      <c r="DW25" s="615">
        <v>20.7</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665</v>
      </c>
      <c r="S26" s="611"/>
      <c r="T26" s="611"/>
      <c r="U26" s="611"/>
      <c r="V26" s="611"/>
      <c r="W26" s="611"/>
      <c r="X26" s="611"/>
      <c r="Y26" s="612"/>
      <c r="Z26" s="613">
        <v>0</v>
      </c>
      <c r="AA26" s="613"/>
      <c r="AB26" s="613"/>
      <c r="AC26" s="613"/>
      <c r="AD26" s="614">
        <v>665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864726</v>
      </c>
      <c r="CS26" s="611"/>
      <c r="CT26" s="611"/>
      <c r="CU26" s="611"/>
      <c r="CV26" s="611"/>
      <c r="CW26" s="611"/>
      <c r="CX26" s="611"/>
      <c r="CY26" s="612"/>
      <c r="CZ26" s="615">
        <v>7.3</v>
      </c>
      <c r="DA26" s="640"/>
      <c r="DB26" s="640"/>
      <c r="DC26" s="644"/>
      <c r="DD26" s="619">
        <v>787350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57135</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5396134</v>
      </c>
      <c r="BH27" s="611"/>
      <c r="BI27" s="611"/>
      <c r="BJ27" s="611"/>
      <c r="BK27" s="611"/>
      <c r="BL27" s="611"/>
      <c r="BM27" s="611"/>
      <c r="BN27" s="612"/>
      <c r="BO27" s="613">
        <v>100</v>
      </c>
      <c r="BP27" s="613"/>
      <c r="BQ27" s="613"/>
      <c r="BR27" s="613"/>
      <c r="BS27" s="614">
        <v>454129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675547</v>
      </c>
      <c r="CS27" s="642"/>
      <c r="CT27" s="642"/>
      <c r="CU27" s="642"/>
      <c r="CV27" s="642"/>
      <c r="CW27" s="642"/>
      <c r="CX27" s="642"/>
      <c r="CY27" s="643"/>
      <c r="CZ27" s="615">
        <v>5.7</v>
      </c>
      <c r="DA27" s="640"/>
      <c r="DB27" s="640"/>
      <c r="DC27" s="644"/>
      <c r="DD27" s="619">
        <v>198689</v>
      </c>
      <c r="DE27" s="642"/>
      <c r="DF27" s="642"/>
      <c r="DG27" s="642"/>
      <c r="DH27" s="642"/>
      <c r="DI27" s="642"/>
      <c r="DJ27" s="642"/>
      <c r="DK27" s="643"/>
      <c r="DL27" s="619">
        <v>196742</v>
      </c>
      <c r="DM27" s="642"/>
      <c r="DN27" s="642"/>
      <c r="DO27" s="642"/>
      <c r="DP27" s="642"/>
      <c r="DQ27" s="642"/>
      <c r="DR27" s="642"/>
      <c r="DS27" s="642"/>
      <c r="DT27" s="642"/>
      <c r="DU27" s="642"/>
      <c r="DV27" s="643"/>
      <c r="DW27" s="615">
        <v>3.4</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161833</v>
      </c>
      <c r="S28" s="611"/>
      <c r="T28" s="611"/>
      <c r="U28" s="611"/>
      <c r="V28" s="611"/>
      <c r="W28" s="611"/>
      <c r="X28" s="611"/>
      <c r="Y28" s="612"/>
      <c r="Z28" s="613">
        <v>1.3</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725184</v>
      </c>
      <c r="CS28" s="611"/>
      <c r="CT28" s="611"/>
      <c r="CU28" s="611"/>
      <c r="CV28" s="611"/>
      <c r="CW28" s="611"/>
      <c r="CX28" s="611"/>
      <c r="CY28" s="612"/>
      <c r="CZ28" s="615">
        <v>6.2</v>
      </c>
      <c r="DA28" s="640"/>
      <c r="DB28" s="640"/>
      <c r="DC28" s="644"/>
      <c r="DD28" s="619">
        <v>614290</v>
      </c>
      <c r="DE28" s="611"/>
      <c r="DF28" s="611"/>
      <c r="DG28" s="611"/>
      <c r="DH28" s="611"/>
      <c r="DI28" s="611"/>
      <c r="DJ28" s="611"/>
      <c r="DK28" s="612"/>
      <c r="DL28" s="619">
        <v>614290</v>
      </c>
      <c r="DM28" s="611"/>
      <c r="DN28" s="611"/>
      <c r="DO28" s="611"/>
      <c r="DP28" s="611"/>
      <c r="DQ28" s="611"/>
      <c r="DR28" s="611"/>
      <c r="DS28" s="611"/>
      <c r="DT28" s="611"/>
      <c r="DU28" s="611"/>
      <c r="DV28" s="612"/>
      <c r="DW28" s="615">
        <v>10.5</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5083</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725184</v>
      </c>
      <c r="CS29" s="642"/>
      <c r="CT29" s="642"/>
      <c r="CU29" s="642"/>
      <c r="CV29" s="642"/>
      <c r="CW29" s="642"/>
      <c r="CX29" s="642"/>
      <c r="CY29" s="643"/>
      <c r="CZ29" s="615">
        <v>6.2</v>
      </c>
      <c r="DA29" s="640"/>
      <c r="DB29" s="640"/>
      <c r="DC29" s="644"/>
      <c r="DD29" s="619">
        <v>614290</v>
      </c>
      <c r="DE29" s="642"/>
      <c r="DF29" s="642"/>
      <c r="DG29" s="642"/>
      <c r="DH29" s="642"/>
      <c r="DI29" s="642"/>
      <c r="DJ29" s="642"/>
      <c r="DK29" s="643"/>
      <c r="DL29" s="619">
        <v>614290</v>
      </c>
      <c r="DM29" s="642"/>
      <c r="DN29" s="642"/>
      <c r="DO29" s="642"/>
      <c r="DP29" s="642"/>
      <c r="DQ29" s="642"/>
      <c r="DR29" s="642"/>
      <c r="DS29" s="642"/>
      <c r="DT29" s="642"/>
      <c r="DU29" s="642"/>
      <c r="DV29" s="643"/>
      <c r="DW29" s="615">
        <v>10.5</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1816298</v>
      </c>
      <c r="S30" s="611"/>
      <c r="T30" s="611"/>
      <c r="U30" s="611"/>
      <c r="V30" s="611"/>
      <c r="W30" s="611"/>
      <c r="X30" s="611"/>
      <c r="Y30" s="612"/>
      <c r="Z30" s="613">
        <v>14.5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696395</v>
      </c>
      <c r="CS30" s="611"/>
      <c r="CT30" s="611"/>
      <c r="CU30" s="611"/>
      <c r="CV30" s="611"/>
      <c r="CW30" s="611"/>
      <c r="CX30" s="611"/>
      <c r="CY30" s="612"/>
      <c r="CZ30" s="615">
        <v>5.9</v>
      </c>
      <c r="DA30" s="640"/>
      <c r="DB30" s="640"/>
      <c r="DC30" s="644"/>
      <c r="DD30" s="619">
        <v>585613</v>
      </c>
      <c r="DE30" s="611"/>
      <c r="DF30" s="611"/>
      <c r="DG30" s="611"/>
      <c r="DH30" s="611"/>
      <c r="DI30" s="611"/>
      <c r="DJ30" s="611"/>
      <c r="DK30" s="612"/>
      <c r="DL30" s="619">
        <v>585613</v>
      </c>
      <c r="DM30" s="611"/>
      <c r="DN30" s="611"/>
      <c r="DO30" s="611"/>
      <c r="DP30" s="611"/>
      <c r="DQ30" s="611"/>
      <c r="DR30" s="611"/>
      <c r="DS30" s="611"/>
      <c r="DT30" s="611"/>
      <c r="DU30" s="611"/>
      <c r="DV30" s="612"/>
      <c r="DW30" s="615">
        <v>10</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99.9</v>
      </c>
      <c r="BH31" s="654"/>
      <c r="BI31" s="654"/>
      <c r="BJ31" s="654"/>
      <c r="BK31" s="654"/>
      <c r="BL31" s="654"/>
      <c r="BM31" s="605">
        <v>98.5</v>
      </c>
      <c r="BN31" s="654"/>
      <c r="BO31" s="654"/>
      <c r="BP31" s="654"/>
      <c r="BQ31" s="655"/>
      <c r="BR31" s="666">
        <v>99.8</v>
      </c>
      <c r="BS31" s="654"/>
      <c r="BT31" s="654"/>
      <c r="BU31" s="654"/>
      <c r="BV31" s="654"/>
      <c r="BW31" s="654"/>
      <c r="BX31" s="605">
        <v>98.5</v>
      </c>
      <c r="BY31" s="654"/>
      <c r="BZ31" s="654"/>
      <c r="CA31" s="654"/>
      <c r="CB31" s="655"/>
      <c r="CD31" s="648"/>
      <c r="CE31" s="649"/>
      <c r="CF31" s="607" t="s">
        <v>300</v>
      </c>
      <c r="CG31" s="608"/>
      <c r="CH31" s="608"/>
      <c r="CI31" s="608"/>
      <c r="CJ31" s="608"/>
      <c r="CK31" s="608"/>
      <c r="CL31" s="608"/>
      <c r="CM31" s="608"/>
      <c r="CN31" s="608"/>
      <c r="CO31" s="608"/>
      <c r="CP31" s="608"/>
      <c r="CQ31" s="609"/>
      <c r="CR31" s="610">
        <v>28789</v>
      </c>
      <c r="CS31" s="642"/>
      <c r="CT31" s="642"/>
      <c r="CU31" s="642"/>
      <c r="CV31" s="642"/>
      <c r="CW31" s="642"/>
      <c r="CX31" s="642"/>
      <c r="CY31" s="643"/>
      <c r="CZ31" s="615">
        <v>0.2</v>
      </c>
      <c r="DA31" s="640"/>
      <c r="DB31" s="640"/>
      <c r="DC31" s="644"/>
      <c r="DD31" s="619">
        <v>28677</v>
      </c>
      <c r="DE31" s="642"/>
      <c r="DF31" s="642"/>
      <c r="DG31" s="642"/>
      <c r="DH31" s="642"/>
      <c r="DI31" s="642"/>
      <c r="DJ31" s="642"/>
      <c r="DK31" s="643"/>
      <c r="DL31" s="619">
        <v>28677</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1627929</v>
      </c>
      <c r="S32" s="611"/>
      <c r="T32" s="611"/>
      <c r="U32" s="611"/>
      <c r="V32" s="611"/>
      <c r="W32" s="611"/>
      <c r="X32" s="611"/>
      <c r="Y32" s="612"/>
      <c r="Z32" s="613">
        <v>13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99.8</v>
      </c>
      <c r="BH32" s="642"/>
      <c r="BI32" s="642"/>
      <c r="BJ32" s="642"/>
      <c r="BK32" s="642"/>
      <c r="BL32" s="642"/>
      <c r="BM32" s="616">
        <v>99.2</v>
      </c>
      <c r="BN32" s="642"/>
      <c r="BO32" s="642"/>
      <c r="BP32" s="642"/>
      <c r="BQ32" s="665"/>
      <c r="BR32" s="667">
        <v>99.4</v>
      </c>
      <c r="BS32" s="642"/>
      <c r="BT32" s="642"/>
      <c r="BU32" s="642"/>
      <c r="BV32" s="642"/>
      <c r="BW32" s="642"/>
      <c r="BX32" s="616">
        <v>98.2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16624</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99.9</v>
      </c>
      <c r="BH33" s="669"/>
      <c r="BI33" s="669"/>
      <c r="BJ33" s="669"/>
      <c r="BK33" s="669"/>
      <c r="BL33" s="669"/>
      <c r="BM33" s="670">
        <v>98.3</v>
      </c>
      <c r="BN33" s="669"/>
      <c r="BO33" s="669"/>
      <c r="BP33" s="669"/>
      <c r="BQ33" s="671"/>
      <c r="BR33" s="668">
        <v>99.9</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6258478</v>
      </c>
      <c r="CS33" s="642"/>
      <c r="CT33" s="642"/>
      <c r="CU33" s="642"/>
      <c r="CV33" s="642"/>
      <c r="CW33" s="642"/>
      <c r="CX33" s="642"/>
      <c r="CY33" s="643"/>
      <c r="CZ33" s="615">
        <v>53.1</v>
      </c>
      <c r="DA33" s="640"/>
      <c r="DB33" s="640"/>
      <c r="DC33" s="644"/>
      <c r="DD33" s="619">
        <v>5313152</v>
      </c>
      <c r="DE33" s="642"/>
      <c r="DF33" s="642"/>
      <c r="DG33" s="642"/>
      <c r="DH33" s="642"/>
      <c r="DI33" s="642"/>
      <c r="DJ33" s="642"/>
      <c r="DK33" s="643"/>
      <c r="DL33" s="619">
        <v>2347060</v>
      </c>
      <c r="DM33" s="642"/>
      <c r="DN33" s="642"/>
      <c r="DO33" s="642"/>
      <c r="DP33" s="642"/>
      <c r="DQ33" s="642"/>
      <c r="DR33" s="642"/>
      <c r="DS33" s="642"/>
      <c r="DT33" s="642"/>
      <c r="DU33" s="642"/>
      <c r="DV33" s="643"/>
      <c r="DW33" s="615">
        <v>40.200000000000003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259412</v>
      </c>
      <c r="S34" s="611"/>
      <c r="T34" s="611"/>
      <c r="U34" s="611"/>
      <c r="V34" s="611"/>
      <c r="W34" s="611"/>
      <c r="X34" s="611"/>
      <c r="Y34" s="612"/>
      <c r="Z34" s="613">
        <v>2.1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1870727</v>
      </c>
      <c r="CS34" s="611"/>
      <c r="CT34" s="611"/>
      <c r="CU34" s="611"/>
      <c r="CV34" s="611"/>
      <c r="CW34" s="611"/>
      <c r="CX34" s="611"/>
      <c r="CY34" s="612"/>
      <c r="CZ34" s="615">
        <v>15.9</v>
      </c>
      <c r="DA34" s="640"/>
      <c r="DB34" s="640"/>
      <c r="DC34" s="644"/>
      <c r="DD34" s="619">
        <v>1356785</v>
      </c>
      <c r="DE34" s="611"/>
      <c r="DF34" s="611"/>
      <c r="DG34" s="611"/>
      <c r="DH34" s="611"/>
      <c r="DI34" s="611"/>
      <c r="DJ34" s="611"/>
      <c r="DK34" s="612"/>
      <c r="DL34" s="619">
        <v>907188</v>
      </c>
      <c r="DM34" s="611"/>
      <c r="DN34" s="611"/>
      <c r="DO34" s="611"/>
      <c r="DP34" s="611"/>
      <c r="DQ34" s="611"/>
      <c r="DR34" s="611"/>
      <c r="DS34" s="611"/>
      <c r="DT34" s="611"/>
      <c r="DU34" s="611"/>
      <c r="DV34" s="612"/>
      <c r="DW34" s="615">
        <v>15.5</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737569</v>
      </c>
      <c r="S35" s="611"/>
      <c r="T35" s="611"/>
      <c r="U35" s="611"/>
      <c r="V35" s="611"/>
      <c r="W35" s="611"/>
      <c r="X35" s="611"/>
      <c r="Y35" s="612"/>
      <c r="Z35" s="613">
        <v>5.9</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162015</v>
      </c>
      <c r="CS35" s="642"/>
      <c r="CT35" s="642"/>
      <c r="CU35" s="642"/>
      <c r="CV35" s="642"/>
      <c r="CW35" s="642"/>
      <c r="CX35" s="642"/>
      <c r="CY35" s="643"/>
      <c r="CZ35" s="615">
        <v>1.4</v>
      </c>
      <c r="DA35" s="640"/>
      <c r="DB35" s="640"/>
      <c r="DC35" s="644"/>
      <c r="DD35" s="619">
        <v>120860</v>
      </c>
      <c r="DE35" s="642"/>
      <c r="DF35" s="642"/>
      <c r="DG35" s="642"/>
      <c r="DH35" s="642"/>
      <c r="DI35" s="642"/>
      <c r="DJ35" s="642"/>
      <c r="DK35" s="643"/>
      <c r="DL35" s="619">
        <v>117381</v>
      </c>
      <c r="DM35" s="642"/>
      <c r="DN35" s="642"/>
      <c r="DO35" s="642"/>
      <c r="DP35" s="642"/>
      <c r="DQ35" s="642"/>
      <c r="DR35" s="642"/>
      <c r="DS35" s="642"/>
      <c r="DT35" s="642"/>
      <c r="DU35" s="642"/>
      <c r="DV35" s="643"/>
      <c r="DW35" s="615">
        <v>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1131203</v>
      </c>
      <c r="S36" s="611"/>
      <c r="T36" s="611"/>
      <c r="U36" s="611"/>
      <c r="V36" s="611"/>
      <c r="W36" s="611"/>
      <c r="X36" s="611"/>
      <c r="Y36" s="612"/>
      <c r="Z36" s="613">
        <v>9.1</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1067065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110370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2022648</v>
      </c>
      <c r="CS36" s="611"/>
      <c r="CT36" s="611"/>
      <c r="CU36" s="611"/>
      <c r="CV36" s="611"/>
      <c r="CW36" s="611"/>
      <c r="CX36" s="611"/>
      <c r="CY36" s="612"/>
      <c r="CZ36" s="615">
        <v>17.2</v>
      </c>
      <c r="DA36" s="640"/>
      <c r="DB36" s="640"/>
      <c r="DC36" s="644"/>
      <c r="DD36" s="619">
        <v>1760495</v>
      </c>
      <c r="DE36" s="611"/>
      <c r="DF36" s="611"/>
      <c r="DG36" s="611"/>
      <c r="DH36" s="611"/>
      <c r="DI36" s="611"/>
      <c r="DJ36" s="611"/>
      <c r="DK36" s="612"/>
      <c r="DL36" s="619">
        <v>982352</v>
      </c>
      <c r="DM36" s="611"/>
      <c r="DN36" s="611"/>
      <c r="DO36" s="611"/>
      <c r="DP36" s="611"/>
      <c r="DQ36" s="611"/>
      <c r="DR36" s="611"/>
      <c r="DS36" s="611"/>
      <c r="DT36" s="611"/>
      <c r="DU36" s="611"/>
      <c r="DV36" s="612"/>
      <c r="DW36" s="615">
        <v>16.8</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271965</v>
      </c>
      <c r="S37" s="611"/>
      <c r="T37" s="611"/>
      <c r="U37" s="611"/>
      <c r="V37" s="611"/>
      <c r="W37" s="611"/>
      <c r="X37" s="611"/>
      <c r="Y37" s="612"/>
      <c r="Z37" s="613">
        <v>2.2000000000000002</v>
      </c>
      <c r="AA37" s="613"/>
      <c r="AB37" s="613"/>
      <c r="AC37" s="613"/>
      <c r="AD37" s="614">
        <v>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406499</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105898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503670</v>
      </c>
      <c r="CS37" s="642"/>
      <c r="CT37" s="642"/>
      <c r="CU37" s="642"/>
      <c r="CV37" s="642"/>
      <c r="CW37" s="642"/>
      <c r="CX37" s="642"/>
      <c r="CY37" s="643"/>
      <c r="CZ37" s="615">
        <v>4.3</v>
      </c>
      <c r="DA37" s="640"/>
      <c r="DB37" s="640"/>
      <c r="DC37" s="644"/>
      <c r="DD37" s="619">
        <v>503038</v>
      </c>
      <c r="DE37" s="642"/>
      <c r="DF37" s="642"/>
      <c r="DG37" s="642"/>
      <c r="DH37" s="642"/>
      <c r="DI37" s="642"/>
      <c r="DJ37" s="642"/>
      <c r="DK37" s="643"/>
      <c r="DL37" s="619">
        <v>481644</v>
      </c>
      <c r="DM37" s="642"/>
      <c r="DN37" s="642"/>
      <c r="DO37" s="642"/>
      <c r="DP37" s="642"/>
      <c r="DQ37" s="642"/>
      <c r="DR37" s="642"/>
      <c r="DS37" s="642"/>
      <c r="DT37" s="642"/>
      <c r="DU37" s="642"/>
      <c r="DV37" s="643"/>
      <c r="DW37" s="615">
        <v>8.1999999999999993</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515800</v>
      </c>
      <c r="S38" s="611"/>
      <c r="T38" s="611"/>
      <c r="U38" s="611"/>
      <c r="V38" s="611"/>
      <c r="W38" s="611"/>
      <c r="X38" s="611"/>
      <c r="Y38" s="612"/>
      <c r="Z38" s="613">
        <v>4.0999999999999996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171597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1085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470992</v>
      </c>
      <c r="CS38" s="611"/>
      <c r="CT38" s="611"/>
      <c r="CU38" s="611"/>
      <c r="CV38" s="611"/>
      <c r="CW38" s="611"/>
      <c r="CX38" s="611"/>
      <c r="CY38" s="612"/>
      <c r="CZ38" s="615">
        <v>4</v>
      </c>
      <c r="DA38" s="640"/>
      <c r="DB38" s="640"/>
      <c r="DC38" s="644"/>
      <c r="DD38" s="619">
        <v>403655</v>
      </c>
      <c r="DE38" s="611"/>
      <c r="DF38" s="611"/>
      <c r="DG38" s="611"/>
      <c r="DH38" s="611"/>
      <c r="DI38" s="611"/>
      <c r="DJ38" s="611"/>
      <c r="DK38" s="612"/>
      <c r="DL38" s="619">
        <v>340139</v>
      </c>
      <c r="DM38" s="611"/>
      <c r="DN38" s="611"/>
      <c r="DO38" s="611"/>
      <c r="DP38" s="611"/>
      <c r="DQ38" s="611"/>
      <c r="DR38" s="611"/>
      <c r="DS38" s="611"/>
      <c r="DT38" s="611"/>
      <c r="DU38" s="611"/>
      <c r="DV38" s="612"/>
      <c r="DW38" s="615">
        <v>5.8</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64714</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1591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1672096</v>
      </c>
      <c r="CS39" s="642"/>
      <c r="CT39" s="642"/>
      <c r="CU39" s="642"/>
      <c r="CV39" s="642"/>
      <c r="CW39" s="642"/>
      <c r="CX39" s="642"/>
      <c r="CY39" s="643"/>
      <c r="CZ39" s="615">
        <v>14.2</v>
      </c>
      <c r="DA39" s="640"/>
      <c r="DB39" s="640"/>
      <c r="DC39" s="644"/>
      <c r="DD39" s="619">
        <v>1671357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17977</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60000</v>
      </c>
      <c r="CS40" s="611"/>
      <c r="CT40" s="611"/>
      <c r="CU40" s="611"/>
      <c r="CV40" s="611"/>
      <c r="CW40" s="611"/>
      <c r="CX40" s="611"/>
      <c r="CY40" s="612"/>
      <c r="CZ40" s="615">
        <v>0.5</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12491944</v>
      </c>
      <c r="S41" s="683"/>
      <c r="T41" s="683"/>
      <c r="U41" s="683"/>
      <c r="V41" s="683"/>
      <c r="W41" s="683"/>
      <c r="X41" s="683"/>
      <c r="Y41" s="687"/>
      <c r="Z41" s="688">
        <v>100</v>
      </c>
      <c r="AA41" s="688"/>
      <c r="AB41" s="688"/>
      <c r="AC41" s="688"/>
      <c r="AD41" s="689">
        <v>5844022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82345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323933</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465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2444805</v>
      </c>
      <c r="CS42" s="642"/>
      <c r="CT42" s="642"/>
      <c r="CU42" s="642"/>
      <c r="CV42" s="642"/>
      <c r="CW42" s="642"/>
      <c r="CX42" s="642"/>
      <c r="CY42" s="643"/>
      <c r="CZ42" s="615">
        <v>20.8</v>
      </c>
      <c r="DA42" s="640"/>
      <c r="DB42" s="640"/>
      <c r="DC42" s="644"/>
      <c r="DD42" s="619">
        <v>935109</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31430</v>
      </c>
      <c r="CS43" s="642"/>
      <c r="CT43" s="642"/>
      <c r="CU43" s="642"/>
      <c r="CV43" s="642"/>
      <c r="CW43" s="642"/>
      <c r="CX43" s="642"/>
      <c r="CY43" s="643"/>
      <c r="CZ43" s="615">
        <v>0.3</v>
      </c>
      <c r="DA43" s="640"/>
      <c r="DB43" s="640"/>
      <c r="DC43" s="644"/>
      <c r="DD43" s="619">
        <v>31430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2444805</v>
      </c>
      <c r="CS44" s="611"/>
      <c r="CT44" s="611"/>
      <c r="CU44" s="611"/>
      <c r="CV44" s="611"/>
      <c r="CW44" s="611"/>
      <c r="CX44" s="611"/>
      <c r="CY44" s="612"/>
      <c r="CZ44" s="615">
        <v>20.8</v>
      </c>
      <c r="DA44" s="616"/>
      <c r="DB44" s="616"/>
      <c r="DC44" s="622"/>
      <c r="DD44" s="619">
        <v>935109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150809</v>
      </c>
      <c r="CS45" s="642"/>
      <c r="CT45" s="642"/>
      <c r="CU45" s="642"/>
      <c r="CV45" s="642"/>
      <c r="CW45" s="642"/>
      <c r="CX45" s="642"/>
      <c r="CY45" s="643"/>
      <c r="CZ45" s="615">
        <v>1.3</v>
      </c>
      <c r="DA45" s="640"/>
      <c r="DB45" s="640"/>
      <c r="DC45" s="644"/>
      <c r="DD45" s="619">
        <v>38581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2283889</v>
      </c>
      <c r="CS46" s="611"/>
      <c r="CT46" s="611"/>
      <c r="CU46" s="611"/>
      <c r="CV46" s="611"/>
      <c r="CW46" s="611"/>
      <c r="CX46" s="611"/>
      <c r="CY46" s="612"/>
      <c r="CZ46" s="615">
        <v>19.399999999999999</v>
      </c>
      <c r="DA46" s="616"/>
      <c r="DB46" s="616"/>
      <c r="DC46" s="622"/>
      <c r="DD46" s="619">
        <v>888735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11780961</v>
      </c>
      <c r="CS49" s="669"/>
      <c r="CT49" s="669"/>
      <c r="CU49" s="669"/>
      <c r="CV49" s="669"/>
      <c r="CW49" s="669"/>
      <c r="CX49" s="669"/>
      <c r="CY49" s="698"/>
      <c r="CZ49" s="690">
        <v>100</v>
      </c>
      <c r="DA49" s="699"/>
      <c r="DB49" s="699"/>
      <c r="DC49" s="700"/>
      <c r="DD49" s="701">
        <v>8582297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NGe07PjBcYzhjtaZa35+VtLCkx0NwaZq1ssg5RGupMJMe4jOCjt0MDpmjdiaxK2+vBO93h9E7z44ySUnnOObA==" saltValue="2JHf/0+OvuiUahW86GcVR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12299</v>
      </c>
      <c r="R7" s="740"/>
      <c r="S7" s="740"/>
      <c r="T7" s="740"/>
      <c r="U7" s="740"/>
      <c r="V7" s="740">
        <v>11588</v>
      </c>
      <c r="W7" s="740"/>
      <c r="X7" s="740"/>
      <c r="Y7" s="740"/>
      <c r="Z7" s="740"/>
      <c r="AA7" s="740">
        <v>711</v>
      </c>
      <c r="AB7" s="740"/>
      <c r="AC7" s="740"/>
      <c r="AD7" s="740"/>
      <c r="AE7" s="741"/>
      <c r="AF7" s="742">
        <v>680</v>
      </c>
      <c r="AG7" s="743"/>
      <c r="AH7" s="743"/>
      <c r="AI7" s="743"/>
      <c r="AJ7" s="744"/>
      <c r="AK7" s="745"/>
      <c r="AL7" s="746"/>
      <c r="AM7" s="746"/>
      <c r="AN7" s="746"/>
      <c r="AO7" s="746"/>
      <c r="AP7" s="746">
        <v>6278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561</v>
      </c>
      <c r="BT7" s="734"/>
      <c r="BU7" s="734"/>
      <c r="BV7" s="734"/>
      <c r="BW7" s="734"/>
      <c r="BX7" s="734"/>
      <c r="BY7" s="734"/>
      <c r="BZ7" s="734"/>
      <c r="CA7" s="734"/>
      <c r="CB7" s="734"/>
      <c r="CC7" s="734"/>
      <c r="CD7" s="734"/>
      <c r="CE7" s="734"/>
      <c r="CF7" s="734"/>
      <c r="CG7" s="749"/>
      <c r="CH7" s="730">
        <v>57</v>
      </c>
      <c r="CI7" s="731"/>
      <c r="CJ7" s="731"/>
      <c r="CK7" s="731"/>
      <c r="CL7" s="732"/>
      <c r="CM7" s="730">
        <v>267</v>
      </c>
      <c r="CN7" s="731"/>
      <c r="CO7" s="731"/>
      <c r="CP7" s="731"/>
      <c r="CQ7" s="732"/>
      <c r="CR7" s="730">
        <v>3</v>
      </c>
      <c r="CS7" s="731"/>
      <c r="CT7" s="731"/>
      <c r="CU7" s="731"/>
      <c r="CV7" s="732"/>
      <c r="CW7" s="730" t="s">
        <v>562</v>
      </c>
      <c r="CX7" s="731"/>
      <c r="CY7" s="731"/>
      <c r="CZ7" s="731"/>
      <c r="DA7" s="732"/>
      <c r="DB7" s="730" t="s">
        <v>562</v>
      </c>
      <c r="DC7" s="731"/>
      <c r="DD7" s="731"/>
      <c r="DE7" s="731"/>
      <c r="DF7" s="732"/>
      <c r="DG7" s="730" t="s">
        <v>562</v>
      </c>
      <c r="DH7" s="731"/>
      <c r="DI7" s="731"/>
      <c r="DJ7" s="731"/>
      <c r="DK7" s="732"/>
      <c r="DL7" s="730">
        <v>28</v>
      </c>
      <c r="DM7" s="731"/>
      <c r="DN7" s="731"/>
      <c r="DO7" s="731"/>
      <c r="DP7" s="732"/>
      <c r="DQ7" s="730" t="s">
        <v>562</v>
      </c>
      <c r="DR7" s="731"/>
      <c r="DS7" s="731"/>
      <c r="DT7" s="731"/>
      <c r="DU7" s="732"/>
      <c r="DV7" s="733" t="s">
        <v>562</v>
      </c>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110</v>
      </c>
      <c r="R8" s="771"/>
      <c r="S8" s="771"/>
      <c r="T8" s="771"/>
      <c r="U8" s="771"/>
      <c r="V8" s="771">
        <v>110</v>
      </c>
      <c r="W8" s="771"/>
      <c r="X8" s="771"/>
      <c r="Y8" s="771"/>
      <c r="Z8" s="771"/>
      <c r="AA8" s="771">
        <v>0</v>
      </c>
      <c r="AB8" s="771"/>
      <c r="AC8" s="771"/>
      <c r="AD8" s="771"/>
      <c r="AE8" s="772"/>
      <c r="AF8" s="773">
        <v>0</v>
      </c>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145</v>
      </c>
      <c r="R9" s="771"/>
      <c r="S9" s="771"/>
      <c r="T9" s="771"/>
      <c r="U9" s="771"/>
      <c r="V9" s="771">
        <v>145</v>
      </c>
      <c r="W9" s="771"/>
      <c r="X9" s="771"/>
      <c r="Y9" s="771"/>
      <c r="Z9" s="771"/>
      <c r="AA9" s="771">
        <v>0</v>
      </c>
      <c r="AB9" s="771"/>
      <c r="AC9" s="771"/>
      <c r="AD9" s="771"/>
      <c r="AE9" s="772"/>
      <c r="AF9" s="773">
        <v>0</v>
      </c>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378</v>
      </c>
      <c r="B23" s="776" t="s">
        <v>379</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680</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390</v>
      </c>
      <c r="C28" s="737"/>
      <c r="D28" s="737"/>
      <c r="E28" s="737"/>
      <c r="F28" s="737"/>
      <c r="G28" s="737"/>
      <c r="H28" s="737"/>
      <c r="I28" s="737"/>
      <c r="J28" s="737"/>
      <c r="K28" s="737"/>
      <c r="L28" s="737"/>
      <c r="M28" s="737"/>
      <c r="N28" s="737"/>
      <c r="O28" s="737"/>
      <c r="P28" s="738"/>
      <c r="Q28" s="809">
        <v>1102</v>
      </c>
      <c r="R28" s="810"/>
      <c r="S28" s="810"/>
      <c r="T28" s="810"/>
      <c r="U28" s="810"/>
      <c r="V28" s="810">
        <v>1018</v>
      </c>
      <c r="W28" s="810"/>
      <c r="X28" s="810"/>
      <c r="Y28" s="810"/>
      <c r="Z28" s="810"/>
      <c r="AA28" s="810">
        <v>84</v>
      </c>
      <c r="AB28" s="810"/>
      <c r="AC28" s="810"/>
      <c r="AD28" s="810"/>
      <c r="AE28" s="811"/>
      <c r="AF28" s="812">
        <v>84</v>
      </c>
      <c r="AG28" s="810"/>
      <c r="AH28" s="810"/>
      <c r="AI28" s="810"/>
      <c r="AJ28" s="813"/>
      <c r="AK28" s="814"/>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391</v>
      </c>
      <c r="C29" s="768"/>
      <c r="D29" s="768"/>
      <c r="E29" s="768"/>
      <c r="F29" s="768"/>
      <c r="G29" s="768"/>
      <c r="H29" s="768"/>
      <c r="I29" s="768"/>
      <c r="J29" s="768"/>
      <c r="K29" s="768"/>
      <c r="L29" s="768"/>
      <c r="M29" s="768"/>
      <c r="N29" s="768"/>
      <c r="O29" s="768"/>
      <c r="P29" s="769"/>
      <c r="Q29" s="770">
        <v>166</v>
      </c>
      <c r="R29" s="771"/>
      <c r="S29" s="771"/>
      <c r="T29" s="771"/>
      <c r="U29" s="771"/>
      <c r="V29" s="771">
        <v>162</v>
      </c>
      <c r="W29" s="771"/>
      <c r="X29" s="771"/>
      <c r="Y29" s="771"/>
      <c r="Z29" s="771"/>
      <c r="AA29" s="771">
        <v>4</v>
      </c>
      <c r="AB29" s="771"/>
      <c r="AC29" s="771"/>
      <c r="AD29" s="771"/>
      <c r="AE29" s="772"/>
      <c r="AF29" s="773">
        <v>4</v>
      </c>
      <c r="AG29" s="774"/>
      <c r="AH29" s="774"/>
      <c r="AI29" s="774"/>
      <c r="AJ29" s="775"/>
      <c r="AK29" s="821"/>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392</v>
      </c>
      <c r="C30" s="768"/>
      <c r="D30" s="768"/>
      <c r="E30" s="768"/>
      <c r="F30" s="768"/>
      <c r="G30" s="768"/>
      <c r="H30" s="768"/>
      <c r="I30" s="768"/>
      <c r="J30" s="768"/>
      <c r="K30" s="768"/>
      <c r="L30" s="768"/>
      <c r="M30" s="768"/>
      <c r="N30" s="768"/>
      <c r="O30" s="768"/>
      <c r="P30" s="769"/>
      <c r="Q30" s="770">
        <v>1255</v>
      </c>
      <c r="R30" s="771"/>
      <c r="S30" s="771"/>
      <c r="T30" s="771"/>
      <c r="U30" s="771"/>
      <c r="V30" s="771">
        <v>1055</v>
      </c>
      <c r="W30" s="771"/>
      <c r="X30" s="771"/>
      <c r="Y30" s="771"/>
      <c r="Z30" s="771"/>
      <c r="AA30" s="771">
        <v>200</v>
      </c>
      <c r="AB30" s="771"/>
      <c r="AC30" s="771"/>
      <c r="AD30" s="771"/>
      <c r="AE30" s="772"/>
      <c r="AF30" s="773">
        <v>200</v>
      </c>
      <c r="AG30" s="774"/>
      <c r="AH30" s="774"/>
      <c r="AI30" s="774"/>
      <c r="AJ30" s="775"/>
      <c r="AK30" s="821"/>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393</v>
      </c>
      <c r="C31" s="768"/>
      <c r="D31" s="768"/>
      <c r="E31" s="768"/>
      <c r="F31" s="768"/>
      <c r="G31" s="768"/>
      <c r="H31" s="768"/>
      <c r="I31" s="768"/>
      <c r="J31" s="768"/>
      <c r="K31" s="768"/>
      <c r="L31" s="768"/>
      <c r="M31" s="768"/>
      <c r="N31" s="768"/>
      <c r="O31" s="768"/>
      <c r="P31" s="769"/>
      <c r="Q31" s="770">
        <v>6</v>
      </c>
      <c r="R31" s="771"/>
      <c r="S31" s="771"/>
      <c r="T31" s="771"/>
      <c r="U31" s="771"/>
      <c r="V31" s="771">
        <v>6</v>
      </c>
      <c r="W31" s="771"/>
      <c r="X31" s="771"/>
      <c r="Y31" s="771"/>
      <c r="Z31" s="771"/>
      <c r="AA31" s="771">
        <v>0</v>
      </c>
      <c r="AB31" s="771"/>
      <c r="AC31" s="771"/>
      <c r="AD31" s="771"/>
      <c r="AE31" s="772"/>
      <c r="AF31" s="773" t="s">
        <v>122</v>
      </c>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148</v>
      </c>
      <c r="R32" s="771"/>
      <c r="S32" s="771"/>
      <c r="T32" s="771"/>
      <c r="U32" s="771"/>
      <c r="V32" s="771">
        <v>167</v>
      </c>
      <c r="W32" s="771"/>
      <c r="X32" s="771"/>
      <c r="Y32" s="771"/>
      <c r="Z32" s="771"/>
      <c r="AA32" s="771">
        <v>-19</v>
      </c>
      <c r="AB32" s="771"/>
      <c r="AC32" s="771"/>
      <c r="AD32" s="771"/>
      <c r="AE32" s="772"/>
      <c r="AF32" s="773">
        <v>497</v>
      </c>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396</v>
      </c>
      <c r="C33" s="768"/>
      <c r="D33" s="768"/>
      <c r="E33" s="768"/>
      <c r="F33" s="768"/>
      <c r="G33" s="768"/>
      <c r="H33" s="768"/>
      <c r="I33" s="768"/>
      <c r="J33" s="768"/>
      <c r="K33" s="768"/>
      <c r="L33" s="768"/>
      <c r="M33" s="768"/>
      <c r="N33" s="768"/>
      <c r="O33" s="768"/>
      <c r="P33" s="769"/>
      <c r="Q33" s="770">
        <v>755</v>
      </c>
      <c r="R33" s="771"/>
      <c r="S33" s="771"/>
      <c r="T33" s="771"/>
      <c r="U33" s="771"/>
      <c r="V33" s="771">
        <v>604</v>
      </c>
      <c r="W33" s="771"/>
      <c r="X33" s="771"/>
      <c r="Y33" s="771"/>
      <c r="Z33" s="771"/>
      <c r="AA33" s="771">
        <v>151</v>
      </c>
      <c r="AB33" s="771"/>
      <c r="AC33" s="771"/>
      <c r="AD33" s="771"/>
      <c r="AE33" s="772"/>
      <c r="AF33" s="773">
        <v>69</v>
      </c>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397</v>
      </c>
      <c r="C34" s="768"/>
      <c r="D34" s="768"/>
      <c r="E34" s="768"/>
      <c r="F34" s="768"/>
      <c r="G34" s="768"/>
      <c r="H34" s="768"/>
      <c r="I34" s="768"/>
      <c r="J34" s="768"/>
      <c r="K34" s="768"/>
      <c r="L34" s="768"/>
      <c r="M34" s="768"/>
      <c r="N34" s="768"/>
      <c r="O34" s="768"/>
      <c r="P34" s="769"/>
      <c r="Q34" s="770">
        <v>301</v>
      </c>
      <c r="R34" s="771"/>
      <c r="S34" s="771"/>
      <c r="T34" s="771"/>
      <c r="U34" s="771"/>
      <c r="V34" s="771">
        <v>298</v>
      </c>
      <c r="W34" s="771"/>
      <c r="X34" s="771"/>
      <c r="Y34" s="771"/>
      <c r="Z34" s="771"/>
      <c r="AA34" s="771">
        <v>3</v>
      </c>
      <c r="AB34" s="771"/>
      <c r="AC34" s="771"/>
      <c r="AD34" s="771"/>
      <c r="AE34" s="772"/>
      <c r="AF34" s="773">
        <v>4</v>
      </c>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t="s">
        <v>398</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399</v>
      </c>
      <c r="C35" s="768"/>
      <c r="D35" s="768"/>
      <c r="E35" s="768"/>
      <c r="F35" s="768"/>
      <c r="G35" s="768"/>
      <c r="H35" s="768"/>
      <c r="I35" s="768"/>
      <c r="J35" s="768"/>
      <c r="K35" s="768"/>
      <c r="L35" s="768"/>
      <c r="M35" s="768"/>
      <c r="N35" s="768"/>
      <c r="O35" s="768"/>
      <c r="P35" s="769"/>
      <c r="Q35" s="770">
        <v>9</v>
      </c>
      <c r="R35" s="771"/>
      <c r="S35" s="771"/>
      <c r="T35" s="771"/>
      <c r="U35" s="771"/>
      <c r="V35" s="771">
        <v>4</v>
      </c>
      <c r="W35" s="771"/>
      <c r="X35" s="771"/>
      <c r="Y35" s="771"/>
      <c r="Z35" s="771"/>
      <c r="AA35" s="771">
        <v>5</v>
      </c>
      <c r="AB35" s="771"/>
      <c r="AC35" s="771"/>
      <c r="AD35" s="771"/>
      <c r="AE35" s="772"/>
      <c r="AF35" s="773">
        <v>5</v>
      </c>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400</v>
      </c>
      <c r="C36" s="768"/>
      <c r="D36" s="768"/>
      <c r="E36" s="768"/>
      <c r="F36" s="768"/>
      <c r="G36" s="768"/>
      <c r="H36" s="768"/>
      <c r="I36" s="768"/>
      <c r="J36" s="768"/>
      <c r="K36" s="768"/>
      <c r="L36" s="768"/>
      <c r="M36" s="768"/>
      <c r="N36" s="768"/>
      <c r="O36" s="768"/>
      <c r="P36" s="769"/>
      <c r="Q36" s="770">
        <v>147</v>
      </c>
      <c r="R36" s="771"/>
      <c r="S36" s="771"/>
      <c r="T36" s="771"/>
      <c r="U36" s="771"/>
      <c r="V36" s="771">
        <v>53</v>
      </c>
      <c r="W36" s="771"/>
      <c r="X36" s="771"/>
      <c r="Y36" s="771"/>
      <c r="Z36" s="771"/>
      <c r="AA36" s="771">
        <v>94</v>
      </c>
      <c r="AB36" s="771"/>
      <c r="AC36" s="771"/>
      <c r="AD36" s="771"/>
      <c r="AE36" s="772"/>
      <c r="AF36" s="773">
        <v>94</v>
      </c>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t="s">
        <v>398</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378</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958</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404</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552</v>
      </c>
      <c r="C68" s="857"/>
      <c r="D68" s="857"/>
      <c r="E68" s="857"/>
      <c r="F68" s="857"/>
      <c r="G68" s="857"/>
      <c r="H68" s="857"/>
      <c r="I68" s="857"/>
      <c r="J68" s="857"/>
      <c r="K68" s="857"/>
      <c r="L68" s="857"/>
      <c r="M68" s="857"/>
      <c r="N68" s="857"/>
      <c r="O68" s="857"/>
      <c r="P68" s="858"/>
      <c r="Q68" s="859">
        <v>10591</v>
      </c>
      <c r="R68" s="853"/>
      <c r="S68" s="853"/>
      <c r="T68" s="853"/>
      <c r="U68" s="853"/>
      <c r="V68" s="853">
        <v>10999</v>
      </c>
      <c r="W68" s="853"/>
      <c r="X68" s="853"/>
      <c r="Y68" s="853"/>
      <c r="Z68" s="853"/>
      <c r="AA68" s="853">
        <v>-408</v>
      </c>
      <c r="AB68" s="853"/>
      <c r="AC68" s="853"/>
      <c r="AD68" s="853"/>
      <c r="AE68" s="853"/>
      <c r="AF68" s="853">
        <v>-408</v>
      </c>
      <c r="AG68" s="853"/>
      <c r="AH68" s="853"/>
      <c r="AI68" s="853"/>
      <c r="AJ68" s="853"/>
      <c r="AK68" s="853">
        <v>1085</v>
      </c>
      <c r="AL68" s="853"/>
      <c r="AM68" s="853"/>
      <c r="AN68" s="853"/>
      <c r="AO68" s="853"/>
      <c r="AP68" s="853">
        <v>817</v>
      </c>
      <c r="AQ68" s="853"/>
      <c r="AR68" s="853"/>
      <c r="AS68" s="853"/>
      <c r="AT68" s="853"/>
      <c r="AU68" s="853">
        <v>372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553</v>
      </c>
      <c r="C69" s="861"/>
      <c r="D69" s="861"/>
      <c r="E69" s="861"/>
      <c r="F69" s="861"/>
      <c r="G69" s="861"/>
      <c r="H69" s="861"/>
      <c r="I69" s="861"/>
      <c r="J69" s="861"/>
      <c r="K69" s="861"/>
      <c r="L69" s="861"/>
      <c r="M69" s="861"/>
      <c r="N69" s="861"/>
      <c r="O69" s="861"/>
      <c r="P69" s="862"/>
      <c r="Q69" s="863">
        <v>1763</v>
      </c>
      <c r="R69" s="817"/>
      <c r="S69" s="817"/>
      <c r="T69" s="817"/>
      <c r="U69" s="817"/>
      <c r="V69" s="817">
        <v>1724</v>
      </c>
      <c r="W69" s="817"/>
      <c r="X69" s="817"/>
      <c r="Y69" s="817"/>
      <c r="Z69" s="817"/>
      <c r="AA69" s="817">
        <v>39</v>
      </c>
      <c r="AB69" s="817"/>
      <c r="AC69" s="817"/>
      <c r="AD69" s="817"/>
      <c r="AE69" s="817"/>
      <c r="AF69" s="817">
        <v>39</v>
      </c>
      <c r="AG69" s="817"/>
      <c r="AH69" s="817"/>
      <c r="AI69" s="817"/>
      <c r="AJ69" s="817"/>
      <c r="AK69" s="817" t="s">
        <v>562</v>
      </c>
      <c r="AL69" s="817"/>
      <c r="AM69" s="817"/>
      <c r="AN69" s="817"/>
      <c r="AO69" s="817"/>
      <c r="AP69" s="817">
        <v>1700</v>
      </c>
      <c r="AQ69" s="817"/>
      <c r="AR69" s="817"/>
      <c r="AS69" s="817"/>
      <c r="AT69" s="817"/>
      <c r="AU69" s="817">
        <v>116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554</v>
      </c>
      <c r="C70" s="861"/>
      <c r="D70" s="861"/>
      <c r="E70" s="861"/>
      <c r="F70" s="861"/>
      <c r="G70" s="861"/>
      <c r="H70" s="861"/>
      <c r="I70" s="861"/>
      <c r="J70" s="861"/>
      <c r="K70" s="861"/>
      <c r="L70" s="861"/>
      <c r="M70" s="861"/>
      <c r="N70" s="861"/>
      <c r="O70" s="861"/>
      <c r="P70" s="862"/>
      <c r="Q70" s="863">
        <v>579</v>
      </c>
      <c r="R70" s="817"/>
      <c r="S70" s="817"/>
      <c r="T70" s="817"/>
      <c r="U70" s="817"/>
      <c r="V70" s="817">
        <v>487</v>
      </c>
      <c r="W70" s="817"/>
      <c r="X70" s="817"/>
      <c r="Y70" s="817"/>
      <c r="Z70" s="817"/>
      <c r="AA70" s="817">
        <v>92</v>
      </c>
      <c r="AB70" s="817"/>
      <c r="AC70" s="817"/>
      <c r="AD70" s="817"/>
      <c r="AE70" s="817"/>
      <c r="AF70" s="817">
        <v>92</v>
      </c>
      <c r="AG70" s="817"/>
      <c r="AH70" s="817"/>
      <c r="AI70" s="817"/>
      <c r="AJ70" s="817"/>
      <c r="AK70" s="817" t="s">
        <v>562</v>
      </c>
      <c r="AL70" s="817"/>
      <c r="AM70" s="817"/>
      <c r="AN70" s="817"/>
      <c r="AO70" s="817"/>
      <c r="AP70" s="817">
        <v>380</v>
      </c>
      <c r="AQ70" s="817"/>
      <c r="AR70" s="817"/>
      <c r="AS70" s="817"/>
      <c r="AT70" s="817"/>
      <c r="AU70" s="817">
        <v>208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555</v>
      </c>
      <c r="C71" s="861"/>
      <c r="D71" s="861"/>
      <c r="E71" s="861"/>
      <c r="F71" s="861"/>
      <c r="G71" s="861"/>
      <c r="H71" s="861"/>
      <c r="I71" s="861"/>
      <c r="J71" s="861"/>
      <c r="K71" s="861"/>
      <c r="L71" s="861"/>
      <c r="M71" s="861"/>
      <c r="N71" s="861"/>
      <c r="O71" s="861"/>
      <c r="P71" s="862"/>
      <c r="Q71" s="863">
        <v>1079</v>
      </c>
      <c r="R71" s="817"/>
      <c r="S71" s="817"/>
      <c r="T71" s="817"/>
      <c r="U71" s="817"/>
      <c r="V71" s="817">
        <v>1078</v>
      </c>
      <c r="W71" s="817"/>
      <c r="X71" s="817"/>
      <c r="Y71" s="817"/>
      <c r="Z71" s="817"/>
      <c r="AA71" s="817">
        <v>1</v>
      </c>
      <c r="AB71" s="817"/>
      <c r="AC71" s="817"/>
      <c r="AD71" s="817"/>
      <c r="AE71" s="817"/>
      <c r="AF71" s="817">
        <v>1</v>
      </c>
      <c r="AG71" s="817"/>
      <c r="AH71" s="817"/>
      <c r="AI71" s="817"/>
      <c r="AJ71" s="817"/>
      <c r="AK71" s="817" t="s">
        <v>562</v>
      </c>
      <c r="AL71" s="817"/>
      <c r="AM71" s="817"/>
      <c r="AN71" s="817"/>
      <c r="AO71" s="817"/>
      <c r="AP71" s="817" t="s">
        <v>562</v>
      </c>
      <c r="AQ71" s="817"/>
      <c r="AR71" s="817"/>
      <c r="AS71" s="817"/>
      <c r="AT71" s="817"/>
      <c r="AU71" s="817" t="s">
        <v>562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556</v>
      </c>
      <c r="C72" s="861"/>
      <c r="D72" s="861"/>
      <c r="E72" s="861"/>
      <c r="F72" s="861"/>
      <c r="G72" s="861"/>
      <c r="H72" s="861"/>
      <c r="I72" s="861"/>
      <c r="J72" s="861"/>
      <c r="K72" s="861"/>
      <c r="L72" s="861"/>
      <c r="M72" s="861"/>
      <c r="N72" s="861"/>
      <c r="O72" s="861"/>
      <c r="P72" s="862"/>
      <c r="Q72" s="863">
        <v>675</v>
      </c>
      <c r="R72" s="817"/>
      <c r="S72" s="817"/>
      <c r="T72" s="817"/>
      <c r="U72" s="817"/>
      <c r="V72" s="817">
        <v>592</v>
      </c>
      <c r="W72" s="817"/>
      <c r="X72" s="817"/>
      <c r="Y72" s="817"/>
      <c r="Z72" s="817"/>
      <c r="AA72" s="817">
        <v>83</v>
      </c>
      <c r="AB72" s="817"/>
      <c r="AC72" s="817"/>
      <c r="AD72" s="817"/>
      <c r="AE72" s="817"/>
      <c r="AF72" s="817">
        <v>83</v>
      </c>
      <c r="AG72" s="817"/>
      <c r="AH72" s="817"/>
      <c r="AI72" s="817"/>
      <c r="AJ72" s="817"/>
      <c r="AK72" s="817" t="s">
        <v>562</v>
      </c>
      <c r="AL72" s="817"/>
      <c r="AM72" s="817"/>
      <c r="AN72" s="817"/>
      <c r="AO72" s="817"/>
      <c r="AP72" s="817" t="s">
        <v>562</v>
      </c>
      <c r="AQ72" s="817"/>
      <c r="AR72" s="817"/>
      <c r="AS72" s="817"/>
      <c r="AT72" s="817"/>
      <c r="AU72" s="817" t="s">
        <v>562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557</v>
      </c>
      <c r="C73" s="861"/>
      <c r="D73" s="861"/>
      <c r="E73" s="861"/>
      <c r="F73" s="861"/>
      <c r="G73" s="861"/>
      <c r="H73" s="861"/>
      <c r="I73" s="861"/>
      <c r="J73" s="861"/>
      <c r="K73" s="861"/>
      <c r="L73" s="861"/>
      <c r="M73" s="861"/>
      <c r="N73" s="861"/>
      <c r="O73" s="861"/>
      <c r="P73" s="862"/>
      <c r="Q73" s="863">
        <v>116727</v>
      </c>
      <c r="R73" s="817"/>
      <c r="S73" s="817"/>
      <c r="T73" s="817"/>
      <c r="U73" s="817"/>
      <c r="V73" s="817">
        <v>115370</v>
      </c>
      <c r="W73" s="817"/>
      <c r="X73" s="817"/>
      <c r="Y73" s="817"/>
      <c r="Z73" s="817"/>
      <c r="AA73" s="817">
        <v>1357</v>
      </c>
      <c r="AB73" s="817"/>
      <c r="AC73" s="817"/>
      <c r="AD73" s="817"/>
      <c r="AE73" s="817"/>
      <c r="AF73" s="817">
        <v>1357</v>
      </c>
      <c r="AG73" s="817"/>
      <c r="AH73" s="817"/>
      <c r="AI73" s="817"/>
      <c r="AJ73" s="817"/>
      <c r="AK73" s="817" t="s">
        <v>562</v>
      </c>
      <c r="AL73" s="817"/>
      <c r="AM73" s="817"/>
      <c r="AN73" s="817"/>
      <c r="AO73" s="817"/>
      <c r="AP73" s="817" t="s">
        <v>562</v>
      </c>
      <c r="AQ73" s="817"/>
      <c r="AR73" s="817"/>
      <c r="AS73" s="817"/>
      <c r="AT73" s="817"/>
      <c r="AU73" s="817" t="s">
        <v>562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558</v>
      </c>
      <c r="C74" s="861"/>
      <c r="D74" s="861"/>
      <c r="E74" s="861"/>
      <c r="F74" s="861"/>
      <c r="G74" s="861"/>
      <c r="H74" s="861"/>
      <c r="I74" s="861"/>
      <c r="J74" s="861"/>
      <c r="K74" s="861"/>
      <c r="L74" s="861"/>
      <c r="M74" s="861"/>
      <c r="N74" s="861"/>
      <c r="O74" s="861"/>
      <c r="P74" s="862"/>
      <c r="Q74" s="863">
        <v>4388</v>
      </c>
      <c r="R74" s="817"/>
      <c r="S74" s="817"/>
      <c r="T74" s="817"/>
      <c r="U74" s="817"/>
      <c r="V74" s="817">
        <v>3798</v>
      </c>
      <c r="W74" s="817"/>
      <c r="X74" s="817"/>
      <c r="Y74" s="817"/>
      <c r="Z74" s="817"/>
      <c r="AA74" s="817">
        <v>590</v>
      </c>
      <c r="AB74" s="817"/>
      <c r="AC74" s="817"/>
      <c r="AD74" s="817"/>
      <c r="AE74" s="817"/>
      <c r="AF74" s="817">
        <v>590</v>
      </c>
      <c r="AG74" s="817"/>
      <c r="AH74" s="817"/>
      <c r="AI74" s="817"/>
      <c r="AJ74" s="817"/>
      <c r="AK74" s="817" t="s">
        <v>562</v>
      </c>
      <c r="AL74" s="817"/>
      <c r="AM74" s="817"/>
      <c r="AN74" s="817"/>
      <c r="AO74" s="817"/>
      <c r="AP74" s="817" t="s">
        <v>562</v>
      </c>
      <c r="AQ74" s="817"/>
      <c r="AR74" s="817"/>
      <c r="AS74" s="817"/>
      <c r="AT74" s="817"/>
      <c r="AU74" s="817" t="s">
        <v>562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559</v>
      </c>
      <c r="C75" s="861"/>
      <c r="D75" s="861"/>
      <c r="E75" s="861"/>
      <c r="F75" s="861"/>
      <c r="G75" s="861"/>
      <c r="H75" s="861"/>
      <c r="I75" s="861"/>
      <c r="J75" s="861"/>
      <c r="K75" s="861"/>
      <c r="L75" s="861"/>
      <c r="M75" s="861"/>
      <c r="N75" s="861"/>
      <c r="O75" s="861"/>
      <c r="P75" s="862"/>
      <c r="Q75" s="864">
        <v>81</v>
      </c>
      <c r="R75" s="865"/>
      <c r="S75" s="865"/>
      <c r="T75" s="865"/>
      <c r="U75" s="821"/>
      <c r="V75" s="866">
        <v>78</v>
      </c>
      <c r="W75" s="865"/>
      <c r="X75" s="865"/>
      <c r="Y75" s="865"/>
      <c r="Z75" s="821"/>
      <c r="AA75" s="866">
        <v>3</v>
      </c>
      <c r="AB75" s="865"/>
      <c r="AC75" s="865"/>
      <c r="AD75" s="865"/>
      <c r="AE75" s="821"/>
      <c r="AF75" s="866">
        <v>3</v>
      </c>
      <c r="AG75" s="865"/>
      <c r="AH75" s="865"/>
      <c r="AI75" s="865"/>
      <c r="AJ75" s="821"/>
      <c r="AK75" s="866" t="s">
        <v>562</v>
      </c>
      <c r="AL75" s="865"/>
      <c r="AM75" s="865"/>
      <c r="AN75" s="865"/>
      <c r="AO75" s="821"/>
      <c r="AP75" s="866" t="s">
        <v>562</v>
      </c>
      <c r="AQ75" s="865"/>
      <c r="AR75" s="865"/>
      <c r="AS75" s="865"/>
      <c r="AT75" s="821"/>
      <c r="AU75" s="866" t="s">
        <v>562</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560</v>
      </c>
      <c r="C76" s="861"/>
      <c r="D76" s="861"/>
      <c r="E76" s="861"/>
      <c r="F76" s="861"/>
      <c r="G76" s="861"/>
      <c r="H76" s="861"/>
      <c r="I76" s="861"/>
      <c r="J76" s="861"/>
      <c r="K76" s="861"/>
      <c r="L76" s="861"/>
      <c r="M76" s="861"/>
      <c r="N76" s="861"/>
      <c r="O76" s="861"/>
      <c r="P76" s="862"/>
      <c r="Q76" s="864">
        <v>182</v>
      </c>
      <c r="R76" s="865"/>
      <c r="S76" s="865"/>
      <c r="T76" s="865"/>
      <c r="U76" s="821"/>
      <c r="V76" s="866">
        <v>175</v>
      </c>
      <c r="W76" s="865"/>
      <c r="X76" s="865"/>
      <c r="Y76" s="865"/>
      <c r="Z76" s="821"/>
      <c r="AA76" s="866">
        <v>7</v>
      </c>
      <c r="AB76" s="865"/>
      <c r="AC76" s="865"/>
      <c r="AD76" s="865"/>
      <c r="AE76" s="821"/>
      <c r="AF76" s="866">
        <v>7</v>
      </c>
      <c r="AG76" s="865"/>
      <c r="AH76" s="865"/>
      <c r="AI76" s="865"/>
      <c r="AJ76" s="821"/>
      <c r="AK76" s="866" t="s">
        <v>562</v>
      </c>
      <c r="AL76" s="865"/>
      <c r="AM76" s="865"/>
      <c r="AN76" s="865"/>
      <c r="AO76" s="821"/>
      <c r="AP76" s="866" t="s">
        <v>562</v>
      </c>
      <c r="AQ76" s="865"/>
      <c r="AR76" s="865"/>
      <c r="AS76" s="865"/>
      <c r="AT76" s="821"/>
      <c r="AU76" s="866" t="s">
        <v>562</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378</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294</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294</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294</v>
      </c>
      <c r="DR109" s="880"/>
      <c r="DS109" s="880"/>
      <c r="DT109" s="880"/>
      <c r="DU109" s="881"/>
      <c r="DV109" s="879" t="s">
        <v>417</v>
      </c>
      <c r="DW109" s="880"/>
      <c r="DX109" s="880"/>
      <c r="DY109" s="880"/>
      <c r="DZ109" s="882"/>
    </row>
    <row r="110" spans="1:131" s="212" customFormat="1" ht="26.25" customHeight="1" x14ac:dyDescent="0.2">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568189</v>
      </c>
      <c r="AB110" s="887"/>
      <c r="AC110" s="887"/>
      <c r="AD110" s="887"/>
      <c r="AE110" s="888"/>
      <c r="AF110" s="889">
        <v>647049</v>
      </c>
      <c r="AG110" s="887"/>
      <c r="AH110" s="887"/>
      <c r="AI110" s="887"/>
      <c r="AJ110" s="888"/>
      <c r="AK110" s="889">
        <v>725184</v>
      </c>
      <c r="AL110" s="887"/>
      <c r="AM110" s="887"/>
      <c r="AN110" s="887"/>
      <c r="AO110" s="888"/>
      <c r="AP110" s="890">
        <v>16.3</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6694129</v>
      </c>
      <c r="BR110" s="918"/>
      <c r="BS110" s="918"/>
      <c r="BT110" s="918"/>
      <c r="BU110" s="918"/>
      <c r="BV110" s="918">
        <v>6458611</v>
      </c>
      <c r="BW110" s="918"/>
      <c r="BX110" s="918"/>
      <c r="BY110" s="918"/>
      <c r="BZ110" s="918"/>
      <c r="CA110" s="918">
        <v>6278016</v>
      </c>
      <c r="CB110" s="918"/>
      <c r="CC110" s="918"/>
      <c r="CD110" s="918"/>
      <c r="CE110" s="918"/>
      <c r="CF110" s="931">
        <v>141.1</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1010029</v>
      </c>
      <c r="DH110" s="918"/>
      <c r="DI110" s="918"/>
      <c r="DJ110" s="918"/>
      <c r="DK110" s="918"/>
      <c r="DL110" s="918">
        <v>923664</v>
      </c>
      <c r="DM110" s="918"/>
      <c r="DN110" s="918"/>
      <c r="DO110" s="918"/>
      <c r="DP110" s="918"/>
      <c r="DQ110" s="918">
        <v>805775</v>
      </c>
      <c r="DR110" s="918"/>
      <c r="DS110" s="918"/>
      <c r="DT110" s="918"/>
      <c r="DU110" s="918"/>
      <c r="DV110" s="919">
        <v>18.100000000000001</v>
      </c>
      <c r="DW110" s="919"/>
      <c r="DX110" s="919"/>
      <c r="DY110" s="919"/>
      <c r="DZ110" s="920"/>
    </row>
    <row r="111" spans="1:131" s="212" customFormat="1" ht="26.25" customHeight="1" x14ac:dyDescent="0.2">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v>1010029</v>
      </c>
      <c r="BR111" s="913"/>
      <c r="BS111" s="913"/>
      <c r="BT111" s="913"/>
      <c r="BU111" s="913"/>
      <c r="BV111" s="913">
        <v>923664</v>
      </c>
      <c r="BW111" s="913"/>
      <c r="BX111" s="913"/>
      <c r="BY111" s="913"/>
      <c r="BZ111" s="913"/>
      <c r="CA111" s="913">
        <v>805775</v>
      </c>
      <c r="CB111" s="913"/>
      <c r="CC111" s="913"/>
      <c r="CD111" s="913"/>
      <c r="CE111" s="913"/>
      <c r="CF111" s="907">
        <v>18.100000000000001</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2897630</v>
      </c>
      <c r="BR112" s="913"/>
      <c r="BS112" s="913"/>
      <c r="BT112" s="913"/>
      <c r="BU112" s="913"/>
      <c r="BV112" s="913">
        <v>2740792</v>
      </c>
      <c r="BW112" s="913"/>
      <c r="BX112" s="913"/>
      <c r="BY112" s="913"/>
      <c r="BZ112" s="913"/>
      <c r="CA112" s="913">
        <v>2678167</v>
      </c>
      <c r="CB112" s="913"/>
      <c r="CC112" s="913"/>
      <c r="CD112" s="913"/>
      <c r="CE112" s="913"/>
      <c r="CF112" s="907">
        <v>60.2</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339332</v>
      </c>
      <c r="AB113" s="925"/>
      <c r="AC113" s="925"/>
      <c r="AD113" s="925"/>
      <c r="AE113" s="926"/>
      <c r="AF113" s="927">
        <v>336635</v>
      </c>
      <c r="AG113" s="925"/>
      <c r="AH113" s="925"/>
      <c r="AI113" s="925"/>
      <c r="AJ113" s="926"/>
      <c r="AK113" s="927">
        <v>256011</v>
      </c>
      <c r="AL113" s="925"/>
      <c r="AM113" s="925"/>
      <c r="AN113" s="925"/>
      <c r="AO113" s="926"/>
      <c r="AP113" s="928">
        <v>5.8</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818992</v>
      </c>
      <c r="BR113" s="913"/>
      <c r="BS113" s="913"/>
      <c r="BT113" s="913"/>
      <c r="BU113" s="913"/>
      <c r="BV113" s="913">
        <v>759438</v>
      </c>
      <c r="BW113" s="913"/>
      <c r="BX113" s="913"/>
      <c r="BY113" s="913"/>
      <c r="BZ113" s="913"/>
      <c r="CA113" s="913">
        <v>905219</v>
      </c>
      <c r="CB113" s="913"/>
      <c r="CC113" s="913"/>
      <c r="CD113" s="913"/>
      <c r="CE113" s="913"/>
      <c r="CF113" s="907">
        <v>20.3</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85999</v>
      </c>
      <c r="AB114" s="946"/>
      <c r="AC114" s="946"/>
      <c r="AD114" s="946"/>
      <c r="AE114" s="947"/>
      <c r="AF114" s="948">
        <v>93764</v>
      </c>
      <c r="AG114" s="946"/>
      <c r="AH114" s="946"/>
      <c r="AI114" s="946"/>
      <c r="AJ114" s="947"/>
      <c r="AK114" s="948">
        <v>91913</v>
      </c>
      <c r="AL114" s="946"/>
      <c r="AM114" s="946"/>
      <c r="AN114" s="946"/>
      <c r="AO114" s="947"/>
      <c r="AP114" s="949">
        <v>2.1</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1340610</v>
      </c>
      <c r="BR114" s="913"/>
      <c r="BS114" s="913"/>
      <c r="BT114" s="913"/>
      <c r="BU114" s="913"/>
      <c r="BV114" s="913">
        <v>1295153</v>
      </c>
      <c r="BW114" s="913"/>
      <c r="BX114" s="913"/>
      <c r="BY114" s="913"/>
      <c r="BZ114" s="913"/>
      <c r="CA114" s="913">
        <v>1370965</v>
      </c>
      <c r="CB114" s="913"/>
      <c r="CC114" s="913"/>
      <c r="CD114" s="913"/>
      <c r="CE114" s="913"/>
      <c r="CF114" s="907">
        <v>30.8</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269173</v>
      </c>
      <c r="AB115" s="925"/>
      <c r="AC115" s="925"/>
      <c r="AD115" s="925"/>
      <c r="AE115" s="926"/>
      <c r="AF115" s="927">
        <v>95596</v>
      </c>
      <c r="AG115" s="925"/>
      <c r="AH115" s="925"/>
      <c r="AI115" s="925"/>
      <c r="AJ115" s="926"/>
      <c r="AK115" s="927">
        <v>114774</v>
      </c>
      <c r="AL115" s="925"/>
      <c r="AM115" s="925"/>
      <c r="AN115" s="925"/>
      <c r="AO115" s="926"/>
      <c r="AP115" s="928">
        <v>2.6</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v>2840</v>
      </c>
      <c r="BR115" s="913"/>
      <c r="BS115" s="913"/>
      <c r="BT115" s="913"/>
      <c r="BU115" s="913"/>
      <c r="BV115" s="913">
        <v>2120</v>
      </c>
      <c r="BW115" s="913"/>
      <c r="BX115" s="913"/>
      <c r="BY115" s="913"/>
      <c r="BZ115" s="913"/>
      <c r="CA115" s="913">
        <v>1400</v>
      </c>
      <c r="CB115" s="913"/>
      <c r="CC115" s="913"/>
      <c r="CD115" s="913"/>
      <c r="CE115" s="913"/>
      <c r="CF115" s="907">
        <v>0</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171</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1262864</v>
      </c>
      <c r="AB117" s="966"/>
      <c r="AC117" s="966"/>
      <c r="AD117" s="966"/>
      <c r="AE117" s="967"/>
      <c r="AF117" s="968">
        <v>1173044</v>
      </c>
      <c r="AG117" s="966"/>
      <c r="AH117" s="966"/>
      <c r="AI117" s="966"/>
      <c r="AJ117" s="967"/>
      <c r="AK117" s="968">
        <v>1187882</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294</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269173</v>
      </c>
      <c r="AB119" s="887"/>
      <c r="AC119" s="887"/>
      <c r="AD119" s="887"/>
      <c r="AE119" s="888"/>
      <c r="AF119" s="889">
        <v>95596</v>
      </c>
      <c r="AG119" s="887"/>
      <c r="AH119" s="887"/>
      <c r="AI119" s="887"/>
      <c r="AJ119" s="888"/>
      <c r="AK119" s="889">
        <v>114774</v>
      </c>
      <c r="AL119" s="887"/>
      <c r="AM119" s="887"/>
      <c r="AN119" s="887"/>
      <c r="AO119" s="888"/>
      <c r="AP119" s="890">
        <v>2.6</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447</v>
      </c>
      <c r="BP119" s="992"/>
      <c r="BQ119" s="986">
        <v>12764230</v>
      </c>
      <c r="BR119" s="987"/>
      <c r="BS119" s="987"/>
      <c r="BT119" s="987"/>
      <c r="BU119" s="987"/>
      <c r="BV119" s="987">
        <v>12179778</v>
      </c>
      <c r="BW119" s="987"/>
      <c r="BX119" s="987"/>
      <c r="BY119" s="987"/>
      <c r="BZ119" s="987"/>
      <c r="CA119" s="987">
        <v>12039542</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3912646</v>
      </c>
      <c r="BR120" s="918"/>
      <c r="BS120" s="918"/>
      <c r="BT120" s="918"/>
      <c r="BU120" s="918"/>
      <c r="BV120" s="918">
        <v>3956921</v>
      </c>
      <c r="BW120" s="918"/>
      <c r="BX120" s="918"/>
      <c r="BY120" s="918"/>
      <c r="BZ120" s="918"/>
      <c r="CA120" s="918">
        <v>4766899</v>
      </c>
      <c r="CB120" s="918"/>
      <c r="CC120" s="918"/>
      <c r="CD120" s="918"/>
      <c r="CE120" s="918"/>
      <c r="CF120" s="931">
        <v>107.1</v>
      </c>
      <c r="CG120" s="932"/>
      <c r="CH120" s="932"/>
      <c r="CI120" s="932"/>
      <c r="CJ120" s="932"/>
      <c r="CK120" s="993" t="s">
        <v>451</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2213809</v>
      </c>
      <c r="DR120" s="918"/>
      <c r="DS120" s="918"/>
      <c r="DT120" s="918"/>
      <c r="DU120" s="918"/>
      <c r="DV120" s="919">
        <v>49.8</v>
      </c>
      <c r="DW120" s="919"/>
      <c r="DX120" s="919"/>
      <c r="DY120" s="919"/>
      <c r="DZ120" s="920"/>
    </row>
    <row r="121" spans="1:130" s="212" customFormat="1" ht="26.25" customHeight="1" x14ac:dyDescent="0.2">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454498</v>
      </c>
      <c r="BR121" s="913"/>
      <c r="BS121" s="913"/>
      <c r="BT121" s="913"/>
      <c r="BU121" s="913"/>
      <c r="BV121" s="913">
        <v>338348</v>
      </c>
      <c r="BW121" s="913"/>
      <c r="BX121" s="913"/>
      <c r="BY121" s="913"/>
      <c r="BZ121" s="913"/>
      <c r="CA121" s="913">
        <v>222175</v>
      </c>
      <c r="CB121" s="913"/>
      <c r="CC121" s="913"/>
      <c r="CD121" s="913"/>
      <c r="CE121" s="913"/>
      <c r="CF121" s="907">
        <v>5</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v>273408</v>
      </c>
      <c r="DH121" s="913"/>
      <c r="DI121" s="913"/>
      <c r="DJ121" s="913"/>
      <c r="DK121" s="913"/>
      <c r="DL121" s="913">
        <v>284332</v>
      </c>
      <c r="DM121" s="913"/>
      <c r="DN121" s="913"/>
      <c r="DO121" s="913"/>
      <c r="DP121" s="913"/>
      <c r="DQ121" s="913">
        <v>314289</v>
      </c>
      <c r="DR121" s="913"/>
      <c r="DS121" s="913"/>
      <c r="DT121" s="913"/>
      <c r="DU121" s="913"/>
      <c r="DV121" s="914">
        <v>7.1</v>
      </c>
      <c r="DW121" s="914"/>
      <c r="DX121" s="914"/>
      <c r="DY121" s="914"/>
      <c r="DZ121" s="915"/>
    </row>
    <row r="122" spans="1:130" s="212" customFormat="1" ht="26.25" customHeight="1" x14ac:dyDescent="0.2">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5450376</v>
      </c>
      <c r="BR122" s="987"/>
      <c r="BS122" s="987"/>
      <c r="BT122" s="987"/>
      <c r="BU122" s="987"/>
      <c r="BV122" s="987">
        <v>5317340</v>
      </c>
      <c r="BW122" s="987"/>
      <c r="BX122" s="987"/>
      <c r="BY122" s="987"/>
      <c r="BZ122" s="987"/>
      <c r="CA122" s="987">
        <v>5467847</v>
      </c>
      <c r="CB122" s="987"/>
      <c r="CC122" s="987"/>
      <c r="CD122" s="987"/>
      <c r="CE122" s="987"/>
      <c r="CF122" s="1004">
        <v>122.9</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96021</v>
      </c>
      <c r="DH122" s="913"/>
      <c r="DI122" s="913"/>
      <c r="DJ122" s="913"/>
      <c r="DK122" s="913"/>
      <c r="DL122" s="913">
        <v>116683</v>
      </c>
      <c r="DM122" s="913"/>
      <c r="DN122" s="913"/>
      <c r="DO122" s="913"/>
      <c r="DP122" s="913"/>
      <c r="DQ122" s="913">
        <v>150069</v>
      </c>
      <c r="DR122" s="913"/>
      <c r="DS122" s="913"/>
      <c r="DT122" s="913"/>
      <c r="DU122" s="913"/>
      <c r="DV122" s="914">
        <v>3.4</v>
      </c>
      <c r="DW122" s="914"/>
      <c r="DX122" s="914"/>
      <c r="DY122" s="914"/>
      <c r="DZ122" s="915"/>
    </row>
    <row r="123" spans="1:130" s="212" customFormat="1" ht="26.25" customHeight="1" x14ac:dyDescent="0.2">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455</v>
      </c>
      <c r="BP123" s="992"/>
      <c r="BQ123" s="1050">
        <v>9817520</v>
      </c>
      <c r="BR123" s="1051"/>
      <c r="BS123" s="1051"/>
      <c r="BT123" s="1051"/>
      <c r="BU123" s="1051"/>
      <c r="BV123" s="1051">
        <v>9612609</v>
      </c>
      <c r="BW123" s="1051"/>
      <c r="BX123" s="1051"/>
      <c r="BY123" s="1051"/>
      <c r="BZ123" s="1051"/>
      <c r="CA123" s="1051">
        <v>10456921</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66.7</v>
      </c>
      <c r="BR124" s="1014"/>
      <c r="BS124" s="1014"/>
      <c r="BT124" s="1014"/>
      <c r="BU124" s="1014"/>
      <c r="BV124" s="1014">
        <v>53.3</v>
      </c>
      <c r="BW124" s="1014"/>
      <c r="BX124" s="1014"/>
      <c r="BY124" s="1014"/>
      <c r="BZ124" s="1014"/>
      <c r="CA124" s="1014">
        <v>35.5</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2528201</v>
      </c>
      <c r="DH124" s="973"/>
      <c r="DI124" s="973"/>
      <c r="DJ124" s="973"/>
      <c r="DK124" s="974"/>
      <c r="DL124" s="972">
        <v>2339777</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393625</v>
      </c>
      <c r="AB128" s="1033"/>
      <c r="AC128" s="1033"/>
      <c r="AD128" s="1033"/>
      <c r="AE128" s="1034"/>
      <c r="AF128" s="1035">
        <v>124771</v>
      </c>
      <c r="AG128" s="1033"/>
      <c r="AH128" s="1033"/>
      <c r="AI128" s="1033"/>
      <c r="AJ128" s="1034"/>
      <c r="AK128" s="1035">
        <v>80044</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v>2840</v>
      </c>
      <c r="DH128" s="1025"/>
      <c r="DI128" s="1025"/>
      <c r="DJ128" s="1025"/>
      <c r="DK128" s="1025"/>
      <c r="DL128" s="1025">
        <v>2120</v>
      </c>
      <c r="DM128" s="1025"/>
      <c r="DN128" s="1025"/>
      <c r="DO128" s="1025"/>
      <c r="DP128" s="1025"/>
      <c r="DQ128" s="1025">
        <v>1400</v>
      </c>
      <c r="DR128" s="1025"/>
      <c r="DS128" s="1025"/>
      <c r="DT128" s="1025"/>
      <c r="DU128" s="1025"/>
      <c r="DV128" s="1026">
        <v>0</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4946951</v>
      </c>
      <c r="AB129" s="946"/>
      <c r="AC129" s="946"/>
      <c r="AD129" s="946"/>
      <c r="AE129" s="947"/>
      <c r="AF129" s="948">
        <v>5344235</v>
      </c>
      <c r="AG129" s="946"/>
      <c r="AH129" s="946"/>
      <c r="AI129" s="946"/>
      <c r="AJ129" s="947"/>
      <c r="AK129" s="948">
        <v>4973802</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534669</v>
      </c>
      <c r="AB130" s="946"/>
      <c r="AC130" s="946"/>
      <c r="AD130" s="946"/>
      <c r="AE130" s="947"/>
      <c r="AF130" s="948">
        <v>532947</v>
      </c>
      <c r="AG130" s="946"/>
      <c r="AH130" s="946"/>
      <c r="AI130" s="946"/>
      <c r="AJ130" s="947"/>
      <c r="AK130" s="948">
        <v>524043</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10.4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4412282</v>
      </c>
      <c r="AB131" s="973"/>
      <c r="AC131" s="973"/>
      <c r="AD131" s="973"/>
      <c r="AE131" s="974"/>
      <c r="AF131" s="972">
        <v>4811288</v>
      </c>
      <c r="AG131" s="973"/>
      <c r="AH131" s="973"/>
      <c r="AI131" s="973"/>
      <c r="AJ131" s="974"/>
      <c r="AK131" s="972">
        <v>4449759</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v>35.5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7.5826975699999997</v>
      </c>
      <c r="AB132" s="1084"/>
      <c r="AC132" s="1084"/>
      <c r="AD132" s="1084"/>
      <c r="AE132" s="1085"/>
      <c r="AF132" s="1086">
        <v>10.71077017</v>
      </c>
      <c r="AG132" s="1084"/>
      <c r="AH132" s="1084"/>
      <c r="AI132" s="1084"/>
      <c r="AJ132" s="1085"/>
      <c r="AK132" s="1086">
        <v>13.11969929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7.6</v>
      </c>
      <c r="AB133" s="1067"/>
      <c r="AC133" s="1067"/>
      <c r="AD133" s="1067"/>
      <c r="AE133" s="1068"/>
      <c r="AF133" s="1066">
        <v>8.4</v>
      </c>
      <c r="AG133" s="1067"/>
      <c r="AH133" s="1067"/>
      <c r="AI133" s="1067"/>
      <c r="AJ133" s="1068"/>
      <c r="AK133" s="1066">
        <v>10.4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wkol3jejhPniamQqyNyOLpAH1MIz1E0/M10tfGiAmAnDsbfz8KRuM2upN19wx0P5d6kLbzCbf1eC3SFziWFFg==" saltValue="GoOVmiiCflBzgmJ/v9fV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rwdxxCGh75iBdiAM0IjpYSD11CxOadJjXDQoqGguQ0IfZPG2nE6IO3eZnlYdEjfo1qZSLKcR/Ne72EGaRw4hA==" saltValue="vKvxjaxPUvdwbbl24bIM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FF+Ul3B3hK3s3G87XY/jrMDb0eOmNn+1REvwzqRSvQ8/c4rJ317BtGd/zS0ci76kZl5URjoEHGVbhqJ2KYPjA==" saltValue="EfOh7lc5SGQEMT94HKrI9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483</v>
      </c>
      <c r="AL6" s="248"/>
      <c r="AM6" s="248"/>
      <c r="AN6" s="248"/>
    </row>
    <row r="7" spans="1:46" ht="13.5" customHeight="1" x14ac:dyDescent="0.2">
      <c r="A7" s="247"/>
      <c r="AK7" s="250"/>
      <c r="AL7" s="251"/>
      <c r="AM7" s="251"/>
      <c r="AN7" s="252"/>
      <c r="AO7" s="1101" t="s">
        <v>484</v>
      </c>
      <c r="AP7" s="253"/>
      <c r="AQ7" s="254" t="s">
        <v>485</v>
      </c>
      <c r="AR7" s="255"/>
    </row>
    <row r="8" spans="1:46" ht="13.2" x14ac:dyDescent="0.2">
      <c r="A8" s="247"/>
      <c r="AK8" s="256"/>
      <c r="AL8" s="257"/>
      <c r="AM8" s="257"/>
      <c r="AN8" s="258"/>
      <c r="AO8" s="1102"/>
      <c r="AP8" s="259" t="s">
        <v>486</v>
      </c>
      <c r="AQ8" s="260" t="s">
        <v>487</v>
      </c>
      <c r="AR8" s="261" t="s">
        <v>488</v>
      </c>
    </row>
    <row r="9" spans="1:46" ht="13.2" x14ac:dyDescent="0.2">
      <c r="A9" s="247"/>
      <c r="AK9" s="1103" t="s">
        <v>489</v>
      </c>
      <c r="AL9" s="1104"/>
      <c r="AM9" s="1104"/>
      <c r="AN9" s="1105"/>
      <c r="AO9" s="262">
        <v>1676947</v>
      </c>
      <c r="AP9" s="262">
        <v>193286</v>
      </c>
      <c r="AQ9" s="263">
        <v>156369</v>
      </c>
      <c r="AR9" s="264">
        <v>23.6</v>
      </c>
    </row>
    <row r="10" spans="1:46" ht="13.5" customHeight="1" x14ac:dyDescent="0.2">
      <c r="A10" s="247"/>
      <c r="AK10" s="1103" t="s">
        <v>490</v>
      </c>
      <c r="AL10" s="1104"/>
      <c r="AM10" s="1104"/>
      <c r="AN10" s="1105"/>
      <c r="AO10" s="265">
        <v>243547</v>
      </c>
      <c r="AP10" s="265">
        <v>28071</v>
      </c>
      <c r="AQ10" s="266">
        <v>21449</v>
      </c>
      <c r="AR10" s="267">
        <v>30.9</v>
      </c>
    </row>
    <row r="11" spans="1:46" ht="13.5" customHeight="1" x14ac:dyDescent="0.2">
      <c r="A11" s="247"/>
      <c r="AK11" s="1103" t="s">
        <v>491</v>
      </c>
      <c r="AL11" s="1104"/>
      <c r="AM11" s="1104"/>
      <c r="AN11" s="1105"/>
      <c r="AO11" s="265">
        <v>98540</v>
      </c>
      <c r="AP11" s="265">
        <v>11358</v>
      </c>
      <c r="AQ11" s="266">
        <v>1663</v>
      </c>
      <c r="AR11" s="267">
        <v>583</v>
      </c>
    </row>
    <row r="12" spans="1:46" ht="13.5" customHeight="1" x14ac:dyDescent="0.2">
      <c r="A12" s="247"/>
      <c r="AK12" s="1103" t="s">
        <v>492</v>
      </c>
      <c r="AL12" s="1104"/>
      <c r="AM12" s="1104"/>
      <c r="AN12" s="1105"/>
      <c r="AO12" s="265" t="s">
        <v>493</v>
      </c>
      <c r="AP12" s="265" t="s">
        <v>493</v>
      </c>
      <c r="AQ12" s="266">
        <v>34</v>
      </c>
      <c r="AR12" s="267" t="s">
        <v>493</v>
      </c>
    </row>
    <row r="13" spans="1:46" ht="13.5" customHeight="1" x14ac:dyDescent="0.2">
      <c r="A13" s="247"/>
      <c r="AK13" s="1103" t="s">
        <v>494</v>
      </c>
      <c r="AL13" s="1104"/>
      <c r="AM13" s="1104"/>
      <c r="AN13" s="1105"/>
      <c r="AO13" s="265">
        <v>37174</v>
      </c>
      <c r="AP13" s="265">
        <v>4285</v>
      </c>
      <c r="AQ13" s="266">
        <v>5566</v>
      </c>
      <c r="AR13" s="267">
        <v>-23</v>
      </c>
    </row>
    <row r="14" spans="1:46" ht="13.5" customHeight="1" x14ac:dyDescent="0.2">
      <c r="A14" s="247"/>
      <c r="AK14" s="1103" t="s">
        <v>495</v>
      </c>
      <c r="AL14" s="1104"/>
      <c r="AM14" s="1104"/>
      <c r="AN14" s="1105"/>
      <c r="AO14" s="265">
        <v>31430</v>
      </c>
      <c r="AP14" s="265">
        <v>3623</v>
      </c>
      <c r="AQ14" s="266">
        <v>3589</v>
      </c>
      <c r="AR14" s="267">
        <v>0.9</v>
      </c>
    </row>
    <row r="15" spans="1:46" ht="13.5" customHeight="1" x14ac:dyDescent="0.2">
      <c r="A15" s="247"/>
      <c r="AK15" s="1106" t="s">
        <v>496</v>
      </c>
      <c r="AL15" s="1107"/>
      <c r="AM15" s="1107"/>
      <c r="AN15" s="1108"/>
      <c r="AO15" s="265">
        <v>-125354</v>
      </c>
      <c r="AP15" s="265">
        <v>-14448</v>
      </c>
      <c r="AQ15" s="266">
        <v>-10547</v>
      </c>
      <c r="AR15" s="267">
        <v>37</v>
      </c>
    </row>
    <row r="16" spans="1:46" ht="13.2" x14ac:dyDescent="0.2">
      <c r="A16" s="247"/>
      <c r="AK16" s="1106" t="s">
        <v>177</v>
      </c>
      <c r="AL16" s="1107"/>
      <c r="AM16" s="1107"/>
      <c r="AN16" s="1108"/>
      <c r="AO16" s="265">
        <v>1962284</v>
      </c>
      <c r="AP16" s="265">
        <v>226174</v>
      </c>
      <c r="AQ16" s="266">
        <v>178125</v>
      </c>
      <c r="AR16" s="267">
        <v>27</v>
      </c>
    </row>
    <row r="17" spans="1:46" ht="13.2" x14ac:dyDescent="0.2">
      <c r="A17" s="247"/>
    </row>
    <row r="18" spans="1:46" ht="13.2" x14ac:dyDescent="0.2">
      <c r="A18" s="247"/>
      <c r="AQ18" s="268"/>
      <c r="AR18" s="268"/>
    </row>
    <row r="19" spans="1:46" ht="13.2" x14ac:dyDescent="0.2">
      <c r="A19" s="247"/>
      <c r="AK19" s="243" t="s">
        <v>497</v>
      </c>
    </row>
    <row r="20" spans="1:46" ht="13.2" x14ac:dyDescent="0.2">
      <c r="A20" s="247"/>
      <c r="AK20" s="269"/>
      <c r="AL20" s="270"/>
      <c r="AM20" s="270"/>
      <c r="AN20" s="271"/>
      <c r="AO20" s="272" t="s">
        <v>498</v>
      </c>
      <c r="AP20" s="273" t="s">
        <v>499</v>
      </c>
      <c r="AQ20" s="274" t="s">
        <v>500</v>
      </c>
      <c r="AR20" s="275"/>
    </row>
    <row r="21" spans="1:46" s="248" customFormat="1" ht="13.2" x14ac:dyDescent="0.2">
      <c r="A21" s="276"/>
      <c r="AK21" s="1109" t="s">
        <v>501</v>
      </c>
      <c r="AL21" s="1110"/>
      <c r="AM21" s="1110"/>
      <c r="AN21" s="1111"/>
      <c r="AO21" s="277">
        <v>18.100000000000001</v>
      </c>
      <c r="AP21" s="278">
        <v>14.51</v>
      </c>
      <c r="AQ21" s="279">
        <v>3.59</v>
      </c>
      <c r="AS21" s="280"/>
      <c r="AT21" s="276"/>
    </row>
    <row r="22" spans="1:46" s="248" customFormat="1" ht="13.2" x14ac:dyDescent="0.2">
      <c r="A22" s="276"/>
      <c r="AK22" s="1109" t="s">
        <v>502</v>
      </c>
      <c r="AL22" s="1110"/>
      <c r="AM22" s="1110"/>
      <c r="AN22" s="1111"/>
      <c r="AO22" s="281">
        <v>95</v>
      </c>
      <c r="AP22" s="282">
        <v>95.5</v>
      </c>
      <c r="AQ22" s="283">
        <v>-0.5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505</v>
      </c>
      <c r="AL29" s="248"/>
      <c r="AM29" s="248"/>
      <c r="AN29" s="248"/>
      <c r="AS29" s="290"/>
    </row>
    <row r="30" spans="1:46" ht="13.5" customHeight="1" x14ac:dyDescent="0.2">
      <c r="A30" s="247"/>
      <c r="AK30" s="250"/>
      <c r="AL30" s="251"/>
      <c r="AM30" s="251"/>
      <c r="AN30" s="252"/>
      <c r="AO30" s="1101" t="s">
        <v>484</v>
      </c>
      <c r="AP30" s="253"/>
      <c r="AQ30" s="254" t="s">
        <v>485</v>
      </c>
      <c r="AR30" s="255"/>
    </row>
    <row r="31" spans="1:46" ht="13.2" x14ac:dyDescent="0.2">
      <c r="A31" s="247"/>
      <c r="AK31" s="256"/>
      <c r="AL31" s="257"/>
      <c r="AM31" s="257"/>
      <c r="AN31" s="258"/>
      <c r="AO31" s="1102"/>
      <c r="AP31" s="259" t="s">
        <v>486</v>
      </c>
      <c r="AQ31" s="260" t="s">
        <v>487</v>
      </c>
      <c r="AR31" s="261" t="s">
        <v>488</v>
      </c>
    </row>
    <row r="32" spans="1:46" ht="27" customHeight="1" x14ac:dyDescent="0.2">
      <c r="A32" s="247"/>
      <c r="AK32" s="1117" t="s">
        <v>506</v>
      </c>
      <c r="AL32" s="1118"/>
      <c r="AM32" s="1118"/>
      <c r="AN32" s="1119"/>
      <c r="AO32" s="291">
        <v>725184</v>
      </c>
      <c r="AP32" s="291">
        <v>83585</v>
      </c>
      <c r="AQ32" s="292">
        <v>89268</v>
      </c>
      <c r="AR32" s="293">
        <v>-6.4</v>
      </c>
    </row>
    <row r="33" spans="1:46" ht="13.5" customHeight="1" x14ac:dyDescent="0.2">
      <c r="A33" s="247"/>
      <c r="AK33" s="1117" t="s">
        <v>507</v>
      </c>
      <c r="AL33" s="1118"/>
      <c r="AM33" s="1118"/>
      <c r="AN33" s="1119"/>
      <c r="AO33" s="291" t="s">
        <v>493</v>
      </c>
      <c r="AP33" s="291" t="s">
        <v>493</v>
      </c>
      <c r="AQ33" s="292" t="s">
        <v>493</v>
      </c>
      <c r="AR33" s="293" t="s">
        <v>493</v>
      </c>
    </row>
    <row r="34" spans="1:46" ht="27" customHeight="1" x14ac:dyDescent="0.2">
      <c r="A34" s="247"/>
      <c r="AK34" s="1117" t="s">
        <v>508</v>
      </c>
      <c r="AL34" s="1118"/>
      <c r="AM34" s="1118"/>
      <c r="AN34" s="1119"/>
      <c r="AO34" s="291" t="s">
        <v>493</v>
      </c>
      <c r="AP34" s="291" t="s">
        <v>493</v>
      </c>
      <c r="AQ34" s="292" t="s">
        <v>493</v>
      </c>
      <c r="AR34" s="293" t="s">
        <v>493</v>
      </c>
    </row>
    <row r="35" spans="1:46" ht="27" customHeight="1" x14ac:dyDescent="0.2">
      <c r="A35" s="247"/>
      <c r="AK35" s="1117" t="s">
        <v>509</v>
      </c>
      <c r="AL35" s="1118"/>
      <c r="AM35" s="1118"/>
      <c r="AN35" s="1119"/>
      <c r="AO35" s="291">
        <v>256011</v>
      </c>
      <c r="AP35" s="291">
        <v>29508</v>
      </c>
      <c r="AQ35" s="292">
        <v>17003</v>
      </c>
      <c r="AR35" s="293">
        <v>73.5</v>
      </c>
    </row>
    <row r="36" spans="1:46" ht="27" customHeight="1" x14ac:dyDescent="0.2">
      <c r="A36" s="247"/>
      <c r="AK36" s="1117" t="s">
        <v>510</v>
      </c>
      <c r="AL36" s="1118"/>
      <c r="AM36" s="1118"/>
      <c r="AN36" s="1119"/>
      <c r="AO36" s="291">
        <v>91913</v>
      </c>
      <c r="AP36" s="291">
        <v>10594</v>
      </c>
      <c r="AQ36" s="292">
        <v>5039</v>
      </c>
      <c r="AR36" s="293">
        <v>110.2</v>
      </c>
    </row>
    <row r="37" spans="1:46" ht="13.5" customHeight="1" x14ac:dyDescent="0.2">
      <c r="A37" s="247"/>
      <c r="AK37" s="1117" t="s">
        <v>511</v>
      </c>
      <c r="AL37" s="1118"/>
      <c r="AM37" s="1118"/>
      <c r="AN37" s="1119"/>
      <c r="AO37" s="291">
        <v>114774</v>
      </c>
      <c r="AP37" s="291">
        <v>13229</v>
      </c>
      <c r="AQ37" s="292">
        <v>909</v>
      </c>
      <c r="AR37" s="293">
        <v>1355.3</v>
      </c>
    </row>
    <row r="38" spans="1:46" ht="27" customHeight="1" x14ac:dyDescent="0.2">
      <c r="A38" s="247"/>
      <c r="AK38" s="1120" t="s">
        <v>512</v>
      </c>
      <c r="AL38" s="1121"/>
      <c r="AM38" s="1121"/>
      <c r="AN38" s="1122"/>
      <c r="AO38" s="294" t="s">
        <v>493</v>
      </c>
      <c r="AP38" s="294" t="s">
        <v>493</v>
      </c>
      <c r="AQ38" s="295">
        <v>25</v>
      </c>
      <c r="AR38" s="283" t="s">
        <v>493</v>
      </c>
      <c r="AS38" s="290"/>
    </row>
    <row r="39" spans="1:46" ht="13.2" x14ac:dyDescent="0.2">
      <c r="A39" s="247"/>
      <c r="AK39" s="1120" t="s">
        <v>513</v>
      </c>
      <c r="AL39" s="1121"/>
      <c r="AM39" s="1121"/>
      <c r="AN39" s="1122"/>
      <c r="AO39" s="291">
        <v>-80044</v>
      </c>
      <c r="AP39" s="291">
        <v>-9226</v>
      </c>
      <c r="AQ39" s="292">
        <v>-4913</v>
      </c>
      <c r="AR39" s="293">
        <v>87.8</v>
      </c>
      <c r="AS39" s="290"/>
    </row>
    <row r="40" spans="1:46" ht="27" customHeight="1" x14ac:dyDescent="0.2">
      <c r="A40" s="247"/>
      <c r="AK40" s="1117" t="s">
        <v>514</v>
      </c>
      <c r="AL40" s="1118"/>
      <c r="AM40" s="1118"/>
      <c r="AN40" s="1119"/>
      <c r="AO40" s="291">
        <v>-524043</v>
      </c>
      <c r="AP40" s="291">
        <v>-60401</v>
      </c>
      <c r="AQ40" s="292">
        <v>-72657</v>
      </c>
      <c r="AR40" s="293">
        <v>-16.899999999999999</v>
      </c>
      <c r="AS40" s="290"/>
    </row>
    <row r="41" spans="1:46" ht="13.2" x14ac:dyDescent="0.2">
      <c r="A41" s="247"/>
      <c r="AK41" s="1123" t="s">
        <v>287</v>
      </c>
      <c r="AL41" s="1124"/>
      <c r="AM41" s="1124"/>
      <c r="AN41" s="1125"/>
      <c r="AO41" s="291">
        <v>583795</v>
      </c>
      <c r="AP41" s="291">
        <v>67288</v>
      </c>
      <c r="AQ41" s="292">
        <v>34674</v>
      </c>
      <c r="AR41" s="293">
        <v>94.1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2" x14ac:dyDescent="0.2">
      <c r="A48" s="247"/>
      <c r="AK48" s="301" t="s">
        <v>516</v>
      </c>
      <c r="AL48" s="301"/>
      <c r="AM48" s="301"/>
      <c r="AN48" s="301"/>
      <c r="AO48" s="301"/>
      <c r="AP48" s="301"/>
      <c r="AQ48" s="302"/>
      <c r="AR48" s="301"/>
    </row>
    <row r="49" spans="1:44" ht="13.5" customHeight="1" x14ac:dyDescent="0.2">
      <c r="A49" s="247"/>
      <c r="AK49" s="303"/>
      <c r="AL49" s="304"/>
      <c r="AM49" s="1112" t="s">
        <v>484</v>
      </c>
      <c r="AN49" s="1114" t="s">
        <v>517</v>
      </c>
      <c r="AO49" s="1115"/>
      <c r="AP49" s="1115"/>
      <c r="AQ49" s="1115"/>
      <c r="AR49" s="1116"/>
    </row>
    <row r="50" spans="1:44" ht="13.2" x14ac:dyDescent="0.2">
      <c r="A50" s="247"/>
      <c r="AK50" s="305"/>
      <c r="AL50" s="306"/>
      <c r="AM50" s="1113"/>
      <c r="AN50" s="307" t="s">
        <v>518</v>
      </c>
      <c r="AO50" s="308" t="s">
        <v>519</v>
      </c>
      <c r="AP50" s="309" t="s">
        <v>520</v>
      </c>
      <c r="AQ50" s="310" t="s">
        <v>521</v>
      </c>
      <c r="AR50" s="311" t="s">
        <v>522</v>
      </c>
    </row>
    <row r="51" spans="1:44" ht="13.2" x14ac:dyDescent="0.2">
      <c r="A51" s="247"/>
      <c r="AK51" s="303" t="s">
        <v>523</v>
      </c>
      <c r="AL51" s="304"/>
      <c r="AM51" s="312">
        <v>2959159</v>
      </c>
      <c r="AN51" s="313">
        <v>318806</v>
      </c>
      <c r="AO51" s="314">
        <v>20.2</v>
      </c>
      <c r="AP51" s="315">
        <v>125391</v>
      </c>
      <c r="AQ51" s="316">
        <v>-13.6</v>
      </c>
      <c r="AR51" s="317">
        <v>33.799999999999997</v>
      </c>
    </row>
    <row r="52" spans="1:44" ht="13.2" x14ac:dyDescent="0.2">
      <c r="A52" s="247"/>
      <c r="AK52" s="318"/>
      <c r="AL52" s="319" t="s">
        <v>524</v>
      </c>
      <c r="AM52" s="320">
        <v>1535543</v>
      </c>
      <c r="AN52" s="321">
        <v>165432</v>
      </c>
      <c r="AO52" s="322">
        <v>25</v>
      </c>
      <c r="AP52" s="323">
        <v>68516</v>
      </c>
      <c r="AQ52" s="324">
        <v>-18.2</v>
      </c>
      <c r="AR52" s="325">
        <v>43.2</v>
      </c>
    </row>
    <row r="53" spans="1:44" ht="13.2" x14ac:dyDescent="0.2">
      <c r="A53" s="247"/>
      <c r="AK53" s="303" t="s">
        <v>525</v>
      </c>
      <c r="AL53" s="304"/>
      <c r="AM53" s="312">
        <v>3495920</v>
      </c>
      <c r="AN53" s="313">
        <v>382905</v>
      </c>
      <c r="AO53" s="314">
        <v>20.100000000000001</v>
      </c>
      <c r="AP53" s="315">
        <v>138402</v>
      </c>
      <c r="AQ53" s="316">
        <v>10.4</v>
      </c>
      <c r="AR53" s="317">
        <v>9.6999999999999993</v>
      </c>
    </row>
    <row r="54" spans="1:44" ht="13.2" x14ac:dyDescent="0.2">
      <c r="A54" s="247"/>
      <c r="AK54" s="318"/>
      <c r="AL54" s="319" t="s">
        <v>524</v>
      </c>
      <c r="AM54" s="320">
        <v>1498547</v>
      </c>
      <c r="AN54" s="321">
        <v>164134</v>
      </c>
      <c r="AO54" s="322">
        <v>-0.8</v>
      </c>
      <c r="AP54" s="323">
        <v>70652</v>
      </c>
      <c r="AQ54" s="324">
        <v>3.1</v>
      </c>
      <c r="AR54" s="325">
        <v>-3.9</v>
      </c>
    </row>
    <row r="55" spans="1:44" ht="13.2" x14ac:dyDescent="0.2">
      <c r="A55" s="247"/>
      <c r="AK55" s="303" t="s">
        <v>526</v>
      </c>
      <c r="AL55" s="304"/>
      <c r="AM55" s="312">
        <v>4307772</v>
      </c>
      <c r="AN55" s="313">
        <v>478535</v>
      </c>
      <c r="AO55" s="314">
        <v>25</v>
      </c>
      <c r="AP55" s="315">
        <v>146367</v>
      </c>
      <c r="AQ55" s="316">
        <v>5.8</v>
      </c>
      <c r="AR55" s="317">
        <v>19.2</v>
      </c>
    </row>
    <row r="56" spans="1:44" ht="13.2" x14ac:dyDescent="0.2">
      <c r="A56" s="247"/>
      <c r="AK56" s="318"/>
      <c r="AL56" s="319" t="s">
        <v>524</v>
      </c>
      <c r="AM56" s="320">
        <v>2124674</v>
      </c>
      <c r="AN56" s="321">
        <v>236022</v>
      </c>
      <c r="AO56" s="322">
        <v>43.8</v>
      </c>
      <c r="AP56" s="323">
        <v>79441</v>
      </c>
      <c r="AQ56" s="324">
        <v>12.4</v>
      </c>
      <c r="AR56" s="325">
        <v>31.4</v>
      </c>
    </row>
    <row r="57" spans="1:44" ht="13.2" x14ac:dyDescent="0.2">
      <c r="A57" s="247"/>
      <c r="AK57" s="303" t="s">
        <v>527</v>
      </c>
      <c r="AL57" s="304"/>
      <c r="AM57" s="312">
        <v>2455440</v>
      </c>
      <c r="AN57" s="313">
        <v>277702</v>
      </c>
      <c r="AO57" s="314">
        <v>-42</v>
      </c>
      <c r="AP57" s="315">
        <v>165181</v>
      </c>
      <c r="AQ57" s="316">
        <v>12.9</v>
      </c>
      <c r="AR57" s="317">
        <v>-54.9</v>
      </c>
    </row>
    <row r="58" spans="1:44" ht="13.2" x14ac:dyDescent="0.2">
      <c r="A58" s="247"/>
      <c r="AK58" s="318"/>
      <c r="AL58" s="319" t="s">
        <v>524</v>
      </c>
      <c r="AM58" s="320">
        <v>1989854</v>
      </c>
      <c r="AN58" s="321">
        <v>225046</v>
      </c>
      <c r="AO58" s="322">
        <v>-4.7</v>
      </c>
      <c r="AP58" s="323">
        <v>82246</v>
      </c>
      <c r="AQ58" s="324">
        <v>3.5</v>
      </c>
      <c r="AR58" s="325">
        <v>-8.1999999999999993</v>
      </c>
    </row>
    <row r="59" spans="1:44" ht="13.2" x14ac:dyDescent="0.2">
      <c r="A59" s="247"/>
      <c r="AK59" s="303" t="s">
        <v>528</v>
      </c>
      <c r="AL59" s="304"/>
      <c r="AM59" s="312">
        <v>2444805</v>
      </c>
      <c r="AN59" s="313">
        <v>281789</v>
      </c>
      <c r="AO59" s="314">
        <v>1.5</v>
      </c>
      <c r="AP59" s="315">
        <v>166234</v>
      </c>
      <c r="AQ59" s="316">
        <v>0.6</v>
      </c>
      <c r="AR59" s="317">
        <v>0.9</v>
      </c>
    </row>
    <row r="60" spans="1:44" ht="13.2" x14ac:dyDescent="0.2">
      <c r="A60" s="247"/>
      <c r="AK60" s="318"/>
      <c r="AL60" s="319" t="s">
        <v>524</v>
      </c>
      <c r="AM60" s="320">
        <v>2283889</v>
      </c>
      <c r="AN60" s="321">
        <v>263242</v>
      </c>
      <c r="AO60" s="322">
        <v>17</v>
      </c>
      <c r="AP60" s="323">
        <v>89789</v>
      </c>
      <c r="AQ60" s="324">
        <v>9.1999999999999993</v>
      </c>
      <c r="AR60" s="325">
        <v>7.8</v>
      </c>
    </row>
    <row r="61" spans="1:44" ht="13.2" x14ac:dyDescent="0.2">
      <c r="A61" s="247"/>
      <c r="AK61" s="303" t="s">
        <v>529</v>
      </c>
      <c r="AL61" s="326"/>
      <c r="AM61" s="312">
        <v>3132619</v>
      </c>
      <c r="AN61" s="313">
        <v>347947</v>
      </c>
      <c r="AO61" s="314">
        <v>5</v>
      </c>
      <c r="AP61" s="315">
        <v>148315</v>
      </c>
      <c r="AQ61" s="327">
        <v>3.2</v>
      </c>
      <c r="AR61" s="317">
        <v>1.8</v>
      </c>
    </row>
    <row r="62" spans="1:44" ht="13.2" x14ac:dyDescent="0.2">
      <c r="A62" s="247"/>
      <c r="AK62" s="318"/>
      <c r="AL62" s="319" t="s">
        <v>524</v>
      </c>
      <c r="AM62" s="320">
        <v>1886501</v>
      </c>
      <c r="AN62" s="321">
        <v>210775</v>
      </c>
      <c r="AO62" s="322">
        <v>16.100000000000001</v>
      </c>
      <c r="AP62" s="323">
        <v>78129</v>
      </c>
      <c r="AQ62" s="324">
        <v>2</v>
      </c>
      <c r="AR62" s="325">
        <v>14.1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8tZzKWPeB8pNdvTKxsVWXLTBpIPJ/iyfr2KsFV6TqnTK4vqk7J/E9obG/+0WFWZ9MY8cUvK2nw01ibVOFct2hw==" saltValue="k2OUPTVnyKvj38lNKBqI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XFIk3moT1TDt67yJn3G4RshLFi+zy/6/zqi7HUoA6aMBZM4csrAOWXxTPMHuSOX9sCeE7WG/NdEzaTQ8zLBWQ==" saltValue="92f6jh5/VAuNYp3gqh4vf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AhxkbHIJEZ1Kb0ysyqTipiCX4MtNokk+u0o/ARvG/d6z2TpE72kLn2j4kob+tbGU/rN09BR/5sYGC742G5AxCw==" saltValue="WDWGUG49S68qZIF0sc5sA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28.8</v>
      </c>
      <c r="G47" s="12">
        <v>25.06</v>
      </c>
      <c r="H47" s="12">
        <v>32.93</v>
      </c>
      <c r="I47" s="12">
        <v>34.6</v>
      </c>
      <c r="J47" s="13">
        <v>44.7</v>
      </c>
    </row>
    <row r="48" spans="2:10" ht="57.75" customHeight="1" x14ac:dyDescent="0.2">
      <c r="B48" s="14"/>
      <c r="C48" s="1128" t="s">
        <v>4</v>
      </c>
      <c r="D48" s="1128"/>
      <c r="E48" s="1129"/>
      <c r="F48" s="15">
        <v>15.01</v>
      </c>
      <c r="G48" s="16">
        <v>21.57</v>
      </c>
      <c r="H48" s="16">
        <v>10.130000000000001</v>
      </c>
      <c r="I48" s="16">
        <v>15.24</v>
      </c>
      <c r="J48" s="17">
        <v>13.67</v>
      </c>
    </row>
    <row r="49" spans="2:10" ht="57.75" customHeight="1" thickBot="1" x14ac:dyDescent="0.25">
      <c r="B49" s="18"/>
      <c r="C49" s="1130" t="s">
        <v>5</v>
      </c>
      <c r="D49" s="1130"/>
      <c r="E49" s="1131"/>
      <c r="F49" s="19">
        <v>1.87</v>
      </c>
      <c r="G49" s="20">
        <v>8.51</v>
      </c>
      <c r="H49" s="20" t="s">
        <v>536</v>
      </c>
      <c r="I49" s="20">
        <v>9.98</v>
      </c>
      <c r="J49" s="21">
        <v>4.8099999999999996</v>
      </c>
    </row>
    <row r="50" spans="2:10" ht="13.2" x14ac:dyDescent="0.2"/>
  </sheetData>
  <sheetProtection algorithmName="SHA-512" hashValue="29MRb0mJPJq/mPT0ohUJVm+kSZtpRIAL9ZK0BkPWaUGVdyjZKgfI05rEp7AUcLxc9ELaWJJYKJ90CTFoizGCiA==" saltValue="PXTT4P1jfB0oRJDusu4m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2026-03-08T05:54:25Z</cp:lastPrinted>
  <dcterms:created xsi:type="dcterms:W3CDTF">2026-02-23T06:24:05Z</dcterms:created>
  <dcterms:modified xsi:type="dcterms:W3CDTF">2026-03-12T07:39:53Z</dcterms:modified>
  <cp:category/>
</cp:coreProperties>
</file>